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315" windowWidth="10080" windowHeight="8880" activeTab="0"/>
  </bookViews>
  <sheets>
    <sheet name="Tabla 1" sheetId="1" r:id="rId1"/>
    <sheet name="Marisma modif." sheetId="2" r:id="rId2"/>
    <sheet name="Mantos modif." sheetId="3" r:id="rId3"/>
    <sheet name="Costero modif." sheetId="4" r:id="rId4"/>
  </sheets>
  <definedNames/>
  <calcPr fullCalcOnLoad="1"/>
</workbook>
</file>

<file path=xl/sharedStrings.xml><?xml version="1.0" encoding="utf-8"?>
<sst xmlns="http://schemas.openxmlformats.org/spreadsheetml/2006/main" count="133" uniqueCount="104">
  <si>
    <t>Socio-ecological system: …………</t>
  </si>
  <si>
    <t xml:space="preserve">T1 - Change in socio-ecological system boundaries and land cover </t>
  </si>
  <si>
    <t>ha</t>
  </si>
  <si>
    <t>Balsas de riego y depuración</t>
  </si>
  <si>
    <t>Areas verdes y recreativas</t>
  </si>
  <si>
    <t>Playa</t>
  </si>
  <si>
    <t xml:space="preserve"> Permanently irrigated agriculture</t>
  </si>
  <si>
    <t>TOTAL</t>
  </si>
  <si>
    <t>Urbano</t>
  </si>
  <si>
    <t xml:space="preserve"> Rice fields</t>
  </si>
  <si>
    <t>Arroz</t>
  </si>
  <si>
    <t>of which *</t>
  </si>
  <si>
    <t>Total capital construido</t>
  </si>
  <si>
    <t>äreas verdes y recreativas</t>
  </si>
  <si>
    <t xml:space="preserve"> Beaches, dunes and sand plains</t>
  </si>
  <si>
    <t>Playas fluviales</t>
  </si>
  <si>
    <t>Acuicultura</t>
  </si>
  <si>
    <t>Eucaliptos</t>
  </si>
  <si>
    <t>Industrial</t>
  </si>
  <si>
    <t xml:space="preserve"> Bare rock</t>
  </si>
  <si>
    <t>Fresa</t>
  </si>
  <si>
    <t xml:space="preserve"> Inland marshes</t>
  </si>
  <si>
    <t>Herbáceos en secano</t>
  </si>
  <si>
    <t xml:space="preserve"> Peatbogs</t>
  </si>
  <si>
    <t>Caños</t>
  </si>
  <si>
    <t>Herbaceos en regadio</t>
  </si>
  <si>
    <t xml:space="preserve"> Salt marshes</t>
  </si>
  <si>
    <t>Leñosos en secano</t>
  </si>
  <si>
    <t xml:space="preserve"> Salines</t>
  </si>
  <si>
    <t>Salinas</t>
  </si>
  <si>
    <t>Herbaceos en secano</t>
  </si>
  <si>
    <t>Leñosos en regadio</t>
  </si>
  <si>
    <t xml:space="preserve"> Intertidal flats</t>
  </si>
  <si>
    <t>Invernadero</t>
  </si>
  <si>
    <t>Pasto</t>
  </si>
  <si>
    <t xml:space="preserve"> Water courses</t>
  </si>
  <si>
    <t>Marisma canalizada no cultivada</t>
  </si>
  <si>
    <t>Pinar</t>
  </si>
  <si>
    <t xml:space="preserve"> Water bodies (lakes, reservoirs)</t>
  </si>
  <si>
    <t>Plantaciones recientes de eucaliptos</t>
  </si>
  <si>
    <t xml:space="preserve"> Coastal lagoons</t>
  </si>
  <si>
    <t>Total capital mixto subsidiado/degradado</t>
  </si>
  <si>
    <t>Talas recientes</t>
  </si>
  <si>
    <t xml:space="preserve"> Estuaries</t>
  </si>
  <si>
    <t>Tierras agrarias abandonadas</t>
  </si>
  <si>
    <t>Lucios</t>
  </si>
  <si>
    <t>Viveros</t>
  </si>
  <si>
    <t>Marisma en restauración</t>
  </si>
  <si>
    <t>* breakdown adapted to existing historical information</t>
  </si>
  <si>
    <t>Marisma no transformada</t>
  </si>
  <si>
    <t>Alto manto eólico húmedo de Dunas Fitoestbles y humedales</t>
  </si>
  <si>
    <t>Alto manto eólico seco de dunas fitoestables</t>
  </si>
  <si>
    <t>Rios y brazos</t>
  </si>
  <si>
    <t>Bajo manto eólico de dunas fitoestables y humedales</t>
  </si>
  <si>
    <t>Total capital mixto eco-cultural</t>
  </si>
  <si>
    <t>Contacto ecodistritos Marisma/Eólico-Costero</t>
  </si>
  <si>
    <t>Otros</t>
  </si>
  <si>
    <t>Humedales</t>
  </si>
  <si>
    <t>Manto eólico de dunas activas y humedales</t>
  </si>
  <si>
    <t>Manto eólico de dunas semiestables</t>
  </si>
  <si>
    <t>Monte blanco</t>
  </si>
  <si>
    <t>Monte blanco-sabinar</t>
  </si>
  <si>
    <t>Monte negro</t>
  </si>
  <si>
    <t>Pinar con sabinas sobre dunas</t>
  </si>
  <si>
    <t xml:space="preserve">Vegetación riparia </t>
  </si>
  <si>
    <t xml:space="preserve">Usos </t>
  </si>
  <si>
    <t>Superficie 56 (Ha)</t>
  </si>
  <si>
    <t>Cobertura 56 (%)</t>
  </si>
  <si>
    <t>Superficie 77 (Ha)</t>
  </si>
  <si>
    <t>Cobertura 77 (%)</t>
  </si>
  <si>
    <t>Cambio neto 56-77 (Ha)</t>
  </si>
  <si>
    <t>Superficie 98 (Ha)</t>
  </si>
  <si>
    <t>Cobertura 98 (%)</t>
  </si>
  <si>
    <t>Superficie 2006 (Ha)</t>
  </si>
  <si>
    <t>Cobertura 2006 (%)</t>
  </si>
  <si>
    <t>Total</t>
  </si>
  <si>
    <t>Superficie 28 (Ha)</t>
  </si>
  <si>
    <t>Cobertura 28 (%)</t>
  </si>
  <si>
    <t>Superfiie 56 (Ha)</t>
  </si>
  <si>
    <t xml:space="preserve">Superfiie 77 (Ha) </t>
  </si>
  <si>
    <t xml:space="preserve">Superfiie 2006 (Ha) </t>
  </si>
  <si>
    <t>Usos</t>
  </si>
  <si>
    <t>Superficie 1956 (Ha)</t>
  </si>
  <si>
    <t>Superficie 1977 (Ha)</t>
  </si>
  <si>
    <t>Capital mixto Eco-cultural</t>
  </si>
  <si>
    <t>Capital de origen humano</t>
  </si>
  <si>
    <t>Areas verdes</t>
  </si>
  <si>
    <t>Ca±os</t>
  </si>
  <si>
    <t>Balsa artificial</t>
  </si>
  <si>
    <t>Hebaceos secano</t>
  </si>
  <si>
    <t>Herbaceos regadio</t>
  </si>
  <si>
    <t>Huertos</t>
  </si>
  <si>
    <t>Invernaderos</t>
  </si>
  <si>
    <t>Laguna</t>
  </si>
  <si>
    <t>Lucio</t>
  </si>
  <si>
    <t>Pastos: Marisma canalizada no cultivada</t>
  </si>
  <si>
    <t>Pastos: Pastizales perennes en cauces</t>
  </si>
  <si>
    <t>Navazos</t>
  </si>
  <si>
    <t>Pinos</t>
  </si>
  <si>
    <t>Playa y dunas</t>
  </si>
  <si>
    <t>Urbano e industrial</t>
  </si>
  <si>
    <t>Marisma canalizada desalinizándose</t>
  </si>
  <si>
    <t>Usos Costero capas GIS</t>
  </si>
  <si>
    <t>USOS UTILIZADOS PARA LOS CALCULOS DE LA TABLA 1 PROYETO EUROPEO: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</si>
</sst>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indent="2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36" sqref="C36"/>
    </sheetView>
  </sheetViews>
  <sheetFormatPr defaultColWidth="11.421875" defaultRowHeight="12.75"/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2"/>
      <c r="B2" s="3"/>
      <c r="C2" s="4"/>
      <c r="D2" s="5"/>
      <c r="E2" s="2"/>
      <c r="F2" s="6"/>
      <c r="G2" s="6"/>
      <c r="I2" s="7"/>
    </row>
    <row r="3" spans="1:9" ht="15.75">
      <c r="A3" s="8" t="s">
        <v>1</v>
      </c>
      <c r="B3" s="3"/>
      <c r="C3" s="9"/>
      <c r="D3" s="5"/>
      <c r="E3" s="2"/>
      <c r="F3" s="6"/>
      <c r="G3" s="6"/>
      <c r="H3" s="10" t="s">
        <v>2</v>
      </c>
      <c r="I3" s="7"/>
    </row>
    <row r="4" spans="1:9" ht="12.75">
      <c r="A4" s="12"/>
      <c r="B4" s="13"/>
      <c r="C4" s="14"/>
      <c r="D4" s="15">
        <v>1900</v>
      </c>
      <c r="E4" s="16">
        <v>1956</v>
      </c>
      <c r="F4" s="16">
        <v>1977</v>
      </c>
      <c r="G4" s="16">
        <v>1990</v>
      </c>
      <c r="H4" s="17">
        <v>2006</v>
      </c>
      <c r="I4" s="18"/>
    </row>
    <row r="5" spans="1:9" ht="15.75">
      <c r="A5" s="21"/>
      <c r="B5" s="22"/>
      <c r="C5" s="23" t="s">
        <v>7</v>
      </c>
      <c r="D5" s="55"/>
      <c r="E5" s="56">
        <f>SUM(E7:E19)</f>
        <v>196749</v>
      </c>
      <c r="F5" s="56">
        <f>SUM(F7:F19)</f>
        <v>178341</v>
      </c>
      <c r="G5" s="56"/>
      <c r="H5" s="56">
        <f>SUM(H7:H19)</f>
        <v>163591</v>
      </c>
      <c r="I5" s="7"/>
    </row>
    <row r="6" spans="1:9" ht="15.75">
      <c r="A6" s="25"/>
      <c r="B6" s="3"/>
      <c r="C6" s="20" t="s">
        <v>11</v>
      </c>
      <c r="D6" s="49"/>
      <c r="E6" s="51">
        <v>0</v>
      </c>
      <c r="F6" s="51">
        <v>0</v>
      </c>
      <c r="G6" s="51"/>
      <c r="H6" s="51">
        <v>0</v>
      </c>
      <c r="I6" s="7"/>
    </row>
    <row r="7" spans="1:9" ht="15.75">
      <c r="A7" s="25"/>
      <c r="B7" s="3"/>
      <c r="C7" s="20" t="s">
        <v>6</v>
      </c>
      <c r="D7" s="49"/>
      <c r="E7" s="51">
        <v>660</v>
      </c>
      <c r="F7" s="51">
        <v>24627</v>
      </c>
      <c r="G7" s="51"/>
      <c r="H7" s="51">
        <v>47012</v>
      </c>
      <c r="I7" s="7"/>
    </row>
    <row r="8" spans="1:9" ht="12.75">
      <c r="A8" s="26"/>
      <c r="B8" s="27"/>
      <c r="C8" s="20" t="s">
        <v>9</v>
      </c>
      <c r="D8" s="50"/>
      <c r="E8" s="51">
        <v>5040</v>
      </c>
      <c r="F8" s="51">
        <v>27740</v>
      </c>
      <c r="G8" s="51"/>
      <c r="H8" s="51">
        <v>40751</v>
      </c>
      <c r="I8" s="7"/>
    </row>
    <row r="9" spans="1:9" ht="12.75">
      <c r="A9" s="26"/>
      <c r="B9" s="27"/>
      <c r="C9" s="20" t="s">
        <v>14</v>
      </c>
      <c r="D9" s="50"/>
      <c r="E9" s="51">
        <v>22989</v>
      </c>
      <c r="F9" s="51">
        <v>24996</v>
      </c>
      <c r="G9" s="51"/>
      <c r="H9" s="51">
        <v>24845</v>
      </c>
      <c r="I9" s="7"/>
    </row>
    <row r="10" spans="1:9" ht="15.75">
      <c r="A10" s="25"/>
      <c r="B10" s="28"/>
      <c r="C10" s="20" t="s">
        <v>19</v>
      </c>
      <c r="D10" s="50"/>
      <c r="E10" s="51">
        <v>0</v>
      </c>
      <c r="F10" s="52">
        <v>0</v>
      </c>
      <c r="G10" s="52"/>
      <c r="H10" s="51">
        <v>0</v>
      </c>
      <c r="I10" s="29"/>
    </row>
    <row r="11" spans="1:9" ht="15.75">
      <c r="A11" s="25"/>
      <c r="B11" s="28"/>
      <c r="C11" s="20" t="s">
        <v>21</v>
      </c>
      <c r="D11" s="50"/>
      <c r="E11" s="51">
        <v>0</v>
      </c>
      <c r="F11" s="52">
        <v>0</v>
      </c>
      <c r="G11" s="52"/>
      <c r="H11" s="53">
        <v>0</v>
      </c>
      <c r="I11" s="29"/>
    </row>
    <row r="12" spans="1:9" ht="12.75">
      <c r="A12" s="26"/>
      <c r="B12" s="27"/>
      <c r="C12" s="20" t="s">
        <v>23</v>
      </c>
      <c r="D12" s="54"/>
      <c r="E12" s="53">
        <v>0</v>
      </c>
      <c r="F12" s="53">
        <v>0</v>
      </c>
      <c r="G12" s="53"/>
      <c r="H12" s="53">
        <v>0</v>
      </c>
      <c r="I12" s="29"/>
    </row>
    <row r="13" spans="1:9" ht="12.75">
      <c r="A13" s="26"/>
      <c r="B13" s="27"/>
      <c r="C13" s="20" t="s">
        <v>26</v>
      </c>
      <c r="D13" s="54"/>
      <c r="E13" s="53">
        <v>151557</v>
      </c>
      <c r="F13" s="53">
        <v>90460</v>
      </c>
      <c r="G13" s="53"/>
      <c r="H13" s="53">
        <v>44431</v>
      </c>
      <c r="I13" s="29"/>
    </row>
    <row r="14" spans="1:9" ht="12.75">
      <c r="A14" s="26"/>
      <c r="B14" s="27"/>
      <c r="C14" s="20" t="s">
        <v>28</v>
      </c>
      <c r="D14" s="54"/>
      <c r="E14" s="53">
        <v>156</v>
      </c>
      <c r="F14" s="53">
        <v>1861</v>
      </c>
      <c r="G14" s="53"/>
      <c r="H14" s="53">
        <v>1305</v>
      </c>
      <c r="I14" s="29"/>
    </row>
    <row r="15" spans="1:9" ht="12.75">
      <c r="A15" s="26"/>
      <c r="B15" s="27"/>
      <c r="C15" s="20" t="s">
        <v>32</v>
      </c>
      <c r="D15" s="54"/>
      <c r="E15" s="53">
        <v>0</v>
      </c>
      <c r="F15" s="53">
        <v>0</v>
      </c>
      <c r="G15" s="53"/>
      <c r="H15" s="53">
        <v>0</v>
      </c>
      <c r="I15" s="29"/>
    </row>
    <row r="16" spans="1:9" ht="12.75">
      <c r="A16" s="26"/>
      <c r="B16" s="27"/>
      <c r="C16" s="20" t="s">
        <v>35</v>
      </c>
      <c r="D16" s="54"/>
      <c r="E16" s="53">
        <v>15870</v>
      </c>
      <c r="F16" s="53">
        <v>8264</v>
      </c>
      <c r="G16" s="53"/>
      <c r="H16" s="53">
        <v>4706</v>
      </c>
      <c r="I16" s="29"/>
    </row>
    <row r="17" spans="1:9" ht="12.75">
      <c r="A17" s="26"/>
      <c r="B17" s="27"/>
      <c r="C17" s="20" t="s">
        <v>38</v>
      </c>
      <c r="D17" s="54"/>
      <c r="E17" s="53">
        <v>0</v>
      </c>
      <c r="F17" s="53">
        <v>0</v>
      </c>
      <c r="G17" s="53"/>
      <c r="H17" s="53">
        <v>0</v>
      </c>
      <c r="I17" s="29"/>
    </row>
    <row r="18" spans="1:9" ht="12.75">
      <c r="A18" s="26"/>
      <c r="B18" s="27"/>
      <c r="C18" s="20" t="s">
        <v>40</v>
      </c>
      <c r="D18" s="54"/>
      <c r="E18" s="53">
        <v>477</v>
      </c>
      <c r="F18" s="53">
        <v>393</v>
      </c>
      <c r="G18" s="53"/>
      <c r="H18" s="53">
        <v>541</v>
      </c>
      <c r="I18" s="29"/>
    </row>
    <row r="19" spans="1:9" ht="12.75">
      <c r="A19" s="31"/>
      <c r="B19" s="32"/>
      <c r="C19" s="30" t="s">
        <v>43</v>
      </c>
      <c r="D19" s="54"/>
      <c r="E19" s="53">
        <v>0</v>
      </c>
      <c r="F19" s="53">
        <v>0</v>
      </c>
      <c r="G19" s="53"/>
      <c r="H19" s="53">
        <v>0</v>
      </c>
      <c r="I19" s="29"/>
    </row>
    <row r="20" spans="1:9" ht="12.75">
      <c r="A20" s="33"/>
      <c r="B20" s="11"/>
      <c r="C20" s="9" t="s">
        <v>48</v>
      </c>
      <c r="D20" s="29"/>
      <c r="E20" s="29"/>
      <c r="F20" s="29"/>
      <c r="G20" s="29"/>
      <c r="H20" s="29"/>
      <c r="I20" s="29"/>
    </row>
    <row r="21" spans="1:9" ht="12.75">
      <c r="A21" s="33"/>
      <c r="B21" s="11"/>
      <c r="D21" s="29"/>
      <c r="E21" s="29"/>
      <c r="F21" s="29"/>
      <c r="G21" s="29"/>
      <c r="H21" s="29"/>
      <c r="I21" s="29"/>
    </row>
    <row r="22" ht="12.75">
      <c r="E22" s="64"/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27" sqref="I27"/>
    </sheetView>
  </sheetViews>
  <sheetFormatPr defaultColWidth="11.421875" defaultRowHeight="12.75"/>
  <cols>
    <col min="1" max="1" width="38.57421875" style="0" customWidth="1"/>
    <col min="2" max="2" width="17.421875" style="0" customWidth="1"/>
    <col min="3" max="3" width="18.00390625" style="0" customWidth="1"/>
    <col min="4" max="4" width="18.7109375" style="0" customWidth="1"/>
    <col min="5" max="5" width="17.7109375" style="0" customWidth="1"/>
    <col min="6" max="6" width="23.28125" style="0" customWidth="1"/>
    <col min="7" max="7" width="19.8515625" style="0" customWidth="1"/>
    <col min="8" max="8" width="16.57421875" style="0" customWidth="1"/>
    <col min="9" max="10" width="18.28125" style="0" customWidth="1"/>
  </cols>
  <sheetData>
    <row r="1" spans="1:10" ht="12.75">
      <c r="A1" s="34" t="s">
        <v>65</v>
      </c>
      <c r="B1" s="35" t="s">
        <v>66</v>
      </c>
      <c r="C1" s="35" t="s">
        <v>67</v>
      </c>
      <c r="D1" s="35" t="s">
        <v>68</v>
      </c>
      <c r="E1" s="35" t="s">
        <v>69</v>
      </c>
      <c r="F1" s="35" t="s">
        <v>70</v>
      </c>
      <c r="G1" s="35" t="s">
        <v>71</v>
      </c>
      <c r="H1" s="35" t="s">
        <v>72</v>
      </c>
      <c r="I1" s="35" t="s">
        <v>73</v>
      </c>
      <c r="J1" s="35" t="s">
        <v>74</v>
      </c>
    </row>
    <row r="2" spans="1:10" ht="12.75">
      <c r="A2" t="s">
        <v>3</v>
      </c>
      <c r="B2" s="36"/>
      <c r="C2" s="37">
        <f>(B2/B23)*100</f>
        <v>0</v>
      </c>
      <c r="D2" s="36"/>
      <c r="E2" s="37">
        <f>(E2/D23)*100</f>
        <v>0</v>
      </c>
      <c r="F2" s="36"/>
      <c r="G2" s="38">
        <v>164</v>
      </c>
      <c r="H2" s="37">
        <f>(G2/G23)*100</f>
        <v>0.0990463766540443</v>
      </c>
      <c r="I2" s="39">
        <v>291</v>
      </c>
      <c r="J2" s="40">
        <f>(I2/I23)*100</f>
        <v>0.17574692442882248</v>
      </c>
    </row>
    <row r="3" spans="1:10" ht="12.75">
      <c r="A3" t="s">
        <v>8</v>
      </c>
      <c r="B3" s="39">
        <v>138</v>
      </c>
      <c r="C3" s="37">
        <f>(B3/B23)*100</f>
        <v>0.08334390230645192</v>
      </c>
      <c r="D3" s="39">
        <v>501</v>
      </c>
      <c r="E3" s="37">
        <f>(E3/D23)*100</f>
        <v>0</v>
      </c>
      <c r="F3" s="39">
        <v>363</v>
      </c>
      <c r="G3" s="39">
        <v>928</v>
      </c>
      <c r="H3" s="37">
        <f>(G3/G23)*100</f>
        <v>0.560457545944836</v>
      </c>
      <c r="I3" s="39">
        <v>928</v>
      </c>
      <c r="J3" s="40">
        <f>(I3/I23)*100</f>
        <v>0.560457545944836</v>
      </c>
    </row>
    <row r="4" spans="1:10" ht="12.75">
      <c r="A4" s="41" t="s">
        <v>12</v>
      </c>
      <c r="B4" s="42">
        <f>SUM(B2:B3)</f>
        <v>138</v>
      </c>
      <c r="C4" s="43">
        <f aca="true" t="shared" si="0" ref="C4:J4">SUM(C2:C3)</f>
        <v>0.08334390230645192</v>
      </c>
      <c r="D4" s="42">
        <f>SUM(D2:D3)</f>
        <v>501</v>
      </c>
      <c r="E4" s="43">
        <f>SUM(E2:E3)</f>
        <v>0</v>
      </c>
      <c r="F4" s="42">
        <f t="shared" si="0"/>
        <v>363</v>
      </c>
      <c r="G4" s="42">
        <f t="shared" si="0"/>
        <v>1092</v>
      </c>
      <c r="H4" s="43">
        <f t="shared" si="0"/>
        <v>0.6595039225988802</v>
      </c>
      <c r="I4" s="42">
        <f t="shared" si="0"/>
        <v>1219</v>
      </c>
      <c r="J4" s="43">
        <f t="shared" si="0"/>
        <v>0.7362044703736584</v>
      </c>
    </row>
    <row r="5" spans="1:10" ht="12.75">
      <c r="A5" s="24" t="s">
        <v>16</v>
      </c>
      <c r="B5" s="44"/>
      <c r="C5" s="45">
        <f>(B5/B23)*100</f>
        <v>0</v>
      </c>
      <c r="D5" s="44"/>
      <c r="E5" s="45">
        <f>(D5/D23)*100</f>
        <v>0</v>
      </c>
      <c r="F5" s="44"/>
      <c r="G5" s="44">
        <v>3608</v>
      </c>
      <c r="H5" s="37">
        <f>(G5/G23)*100</f>
        <v>2.1790202863889747</v>
      </c>
      <c r="I5" s="39">
        <v>3482</v>
      </c>
      <c r="J5" s="40">
        <f>(I5/I23)*100</f>
        <v>2.1029236799352575</v>
      </c>
    </row>
    <row r="6" spans="1:10" ht="12.75">
      <c r="A6" t="s">
        <v>4</v>
      </c>
      <c r="B6" s="39"/>
      <c r="C6" s="45">
        <f>(B6/B23)*100</f>
        <v>0</v>
      </c>
      <c r="D6" s="39">
        <v>34</v>
      </c>
      <c r="E6" s="45">
        <f>(D6/D23)*100</f>
        <v>0.020534004916082354</v>
      </c>
      <c r="F6" s="39">
        <v>34</v>
      </c>
      <c r="G6" s="39"/>
      <c r="H6" s="37">
        <f>(G6/G23)*100</f>
        <v>0</v>
      </c>
      <c r="I6" s="39"/>
      <c r="J6" s="40">
        <f>(I6/I23)*100</f>
        <v>0</v>
      </c>
    </row>
    <row r="7" spans="1:10" ht="12.75">
      <c r="A7" t="s">
        <v>10</v>
      </c>
      <c r="B7" s="39">
        <v>5040</v>
      </c>
      <c r="C7" s="45">
        <f>(B7/B23)*100</f>
        <v>3.0438642581486786</v>
      </c>
      <c r="D7" s="39">
        <v>27740</v>
      </c>
      <c r="E7" s="45">
        <f>(D7/D23)*100</f>
        <v>16.753332246238955</v>
      </c>
      <c r="F7" s="39">
        <v>27050</v>
      </c>
      <c r="G7" s="39">
        <v>40751</v>
      </c>
      <c r="H7" s="37">
        <f>(G7/G23)*100</f>
        <v>24.611212774566823</v>
      </c>
      <c r="I7" s="39">
        <v>40751</v>
      </c>
      <c r="J7" s="40">
        <f>(I7/I23)*100</f>
        <v>24.611212774566823</v>
      </c>
    </row>
    <row r="8" spans="1:10" ht="12.75">
      <c r="A8" t="s">
        <v>24</v>
      </c>
      <c r="B8" s="39"/>
      <c r="C8" s="45">
        <f>(B8/B23)*100</f>
        <v>0</v>
      </c>
      <c r="D8" s="39">
        <v>0</v>
      </c>
      <c r="E8" s="45">
        <f>(D8/D23)*100</f>
        <v>0</v>
      </c>
      <c r="F8" s="39">
        <v>-5734</v>
      </c>
      <c r="G8" s="39"/>
      <c r="H8" s="37">
        <f>(G8/G23)*100</f>
        <v>0</v>
      </c>
      <c r="I8" s="39"/>
      <c r="J8" s="40">
        <f>(I8/I23)*100</f>
        <v>0</v>
      </c>
    </row>
    <row r="9" spans="1:10" ht="12.75">
      <c r="A9" t="s">
        <v>25</v>
      </c>
      <c r="B9" s="39"/>
      <c r="C9" s="45">
        <f>(B9/B23)*100</f>
        <v>0</v>
      </c>
      <c r="D9" s="39">
        <v>23407</v>
      </c>
      <c r="E9" s="45">
        <f>(D9/D23)*100</f>
        <v>14.136454502080579</v>
      </c>
      <c r="F9" s="39">
        <v>23975</v>
      </c>
      <c r="G9" s="39">
        <v>45193</v>
      </c>
      <c r="H9" s="37">
        <f>(G9/G23)*100</f>
        <v>27.293920122720877</v>
      </c>
      <c r="I9" s="39">
        <v>45182</v>
      </c>
      <c r="J9" s="40">
        <f>(I9/I23)*100</f>
        <v>27.2872767681892</v>
      </c>
    </row>
    <row r="10" spans="1:10" ht="12.75">
      <c r="A10" t="s">
        <v>30</v>
      </c>
      <c r="B10" s="39">
        <v>6922</v>
      </c>
      <c r="C10" s="45">
        <f>(B10/B23)*100</f>
        <v>4.180481824385943</v>
      </c>
      <c r="D10" s="39">
        <v>14770</v>
      </c>
      <c r="E10" s="45">
        <f>(D10/D23)*100</f>
        <v>8.920213312074598</v>
      </c>
      <c r="F10" s="39">
        <v>9800</v>
      </c>
      <c r="G10" s="39">
        <v>18581</v>
      </c>
      <c r="H10" s="37">
        <f>(G10/G23)*100</f>
        <v>11.221833686639005</v>
      </c>
      <c r="I10" s="39">
        <v>14913</v>
      </c>
      <c r="J10" s="40">
        <f>(I10/I23)*100</f>
        <v>9.006576920986358</v>
      </c>
    </row>
    <row r="11" spans="1:10" ht="12.75">
      <c r="A11" t="s">
        <v>33</v>
      </c>
      <c r="B11" s="39"/>
      <c r="C11" s="45">
        <f>(B11/B23)*100</f>
        <v>0</v>
      </c>
      <c r="D11" s="39"/>
      <c r="E11" s="45">
        <f>(D11/D23)*100</f>
        <v>0</v>
      </c>
      <c r="F11" s="39"/>
      <c r="G11" s="39">
        <v>162</v>
      </c>
      <c r="H11" s="37">
        <f>(G11/G23)*100</f>
        <v>0.09783849401192181</v>
      </c>
      <c r="I11" s="39">
        <v>154</v>
      </c>
      <c r="J11" s="40">
        <f>(I11/I23)*100</f>
        <v>0.09300696344343184</v>
      </c>
    </row>
    <row r="12" spans="1:10" ht="12.75">
      <c r="A12" t="s">
        <v>36</v>
      </c>
      <c r="B12" s="39">
        <v>54743</v>
      </c>
      <c r="C12" s="45">
        <f>(B12/B23)*100</f>
        <v>33.06155973885577</v>
      </c>
      <c r="D12" s="39">
        <v>41894</v>
      </c>
      <c r="E12" s="45">
        <f>(D12/D23)*100</f>
        <v>25.301517704539826</v>
      </c>
      <c r="F12" s="39">
        <v>-21392</v>
      </c>
      <c r="G12" s="39">
        <v>15033</v>
      </c>
      <c r="H12" s="37">
        <f>(G12/G23)*100</f>
        <v>9.079049879513706</v>
      </c>
      <c r="I12" s="39">
        <v>10189</v>
      </c>
      <c r="J12" s="40">
        <f>(I12/I23)*100</f>
        <v>6.153558120293033</v>
      </c>
    </row>
    <row r="13" spans="1:10" ht="12.75">
      <c r="A13" t="s">
        <v>29</v>
      </c>
      <c r="B13" s="39">
        <v>156</v>
      </c>
      <c r="C13" s="45">
        <f>(B13/B23)*100</f>
        <v>0.09421484608555433</v>
      </c>
      <c r="D13" s="39">
        <v>930</v>
      </c>
      <c r="E13" s="45">
        <f>(D13/D23)*100</f>
        <v>0.5616654285869584</v>
      </c>
      <c r="F13" s="39">
        <v>774</v>
      </c>
      <c r="G13" s="39">
        <v>1304</v>
      </c>
      <c r="H13" s="37">
        <f>(G13/G23)*100</f>
        <v>0.7875394826638644</v>
      </c>
      <c r="I13" s="39">
        <v>1304</v>
      </c>
      <c r="J13" s="40">
        <f>(I13/I23)*100</f>
        <v>0.7875394826638644</v>
      </c>
    </row>
    <row r="14" spans="1:10" ht="12.75">
      <c r="A14" s="41" t="s">
        <v>41</v>
      </c>
      <c r="B14" s="42">
        <f aca="true" t="shared" si="1" ref="B14:J14">SUM(B5:B13)</f>
        <v>66861</v>
      </c>
      <c r="C14" s="43">
        <f t="shared" si="1"/>
        <v>40.38012066747595</v>
      </c>
      <c r="D14" s="42">
        <f t="shared" si="1"/>
        <v>108775</v>
      </c>
      <c r="E14" s="43">
        <f t="shared" si="1"/>
        <v>65.69371719843701</v>
      </c>
      <c r="F14" s="42">
        <f t="shared" si="1"/>
        <v>34507</v>
      </c>
      <c r="G14" s="42">
        <f t="shared" si="1"/>
        <v>124632</v>
      </c>
      <c r="H14" s="43">
        <f t="shared" si="1"/>
        <v>75.27041472650517</v>
      </c>
      <c r="I14" s="42">
        <f t="shared" si="1"/>
        <v>115975</v>
      </c>
      <c r="J14" s="43">
        <f t="shared" si="1"/>
        <v>70.04209471007796</v>
      </c>
    </row>
    <row r="15" spans="1:10" ht="12.75">
      <c r="A15" t="s">
        <v>24</v>
      </c>
      <c r="B15" s="39">
        <v>5734</v>
      </c>
      <c r="C15" s="40">
        <f>(B15/B23)*100</f>
        <v>3.4629995349651823</v>
      </c>
      <c r="D15" s="39"/>
      <c r="E15" s="40">
        <f>(D15/D23)*100</f>
        <v>0</v>
      </c>
      <c r="F15" s="39"/>
      <c r="G15" s="39"/>
      <c r="H15" s="37">
        <f>(G15/G23)*100</f>
        <v>0</v>
      </c>
      <c r="I15" s="39"/>
      <c r="J15" s="40">
        <f>(I15/I23)*100</f>
        <v>0</v>
      </c>
    </row>
    <row r="16" spans="1:10" ht="12.75">
      <c r="A16" t="s">
        <v>45</v>
      </c>
      <c r="B16" s="39">
        <v>6417</v>
      </c>
      <c r="C16" s="40">
        <f>(B16/B23)*100</f>
        <v>3.875491457250014</v>
      </c>
      <c r="D16" s="39">
        <v>546</v>
      </c>
      <c r="E16" s="40">
        <f>(D16/D23)*100</f>
        <v>0.3297519612994401</v>
      </c>
      <c r="F16" s="39">
        <v>-5871</v>
      </c>
      <c r="G16" s="39">
        <v>565</v>
      </c>
      <c r="H16" s="37">
        <f>(G16/G23)*100</f>
        <v>0.3412268463996038</v>
      </c>
      <c r="I16" s="39">
        <v>565</v>
      </c>
      <c r="J16" s="40">
        <f>(I16/I23)*100</f>
        <v>0.3412268463996038</v>
      </c>
    </row>
    <row r="17" spans="1:10" ht="12.75">
      <c r="A17" t="s">
        <v>47</v>
      </c>
      <c r="B17" s="39"/>
      <c r="C17" s="40">
        <f>(B17/B23)*100</f>
        <v>0</v>
      </c>
      <c r="D17" s="39"/>
      <c r="E17" s="40">
        <f>(D17/D23)*100</f>
        <v>0</v>
      </c>
      <c r="F17" s="39"/>
      <c r="G17" s="39"/>
      <c r="H17" s="37">
        <f>(G17/G23)*100</f>
        <v>0</v>
      </c>
      <c r="I17" s="39">
        <v>7952</v>
      </c>
      <c r="J17" s="40">
        <f>(I17/I23)*100</f>
        <v>4.802541385079026</v>
      </c>
    </row>
    <row r="18" spans="1:10" ht="12.75">
      <c r="A18" t="s">
        <v>49</v>
      </c>
      <c r="B18" s="39">
        <v>77508</v>
      </c>
      <c r="C18" s="40">
        <f>(B18/B23)*100</f>
        <v>46.81028391281503</v>
      </c>
      <c r="D18" s="39">
        <v>46300</v>
      </c>
      <c r="E18" s="40">
        <f>(D18/D23)*100</f>
        <v>27.962483165135676</v>
      </c>
      <c r="F18" s="39">
        <v>-29575</v>
      </c>
      <c r="G18" s="39">
        <v>30205</v>
      </c>
      <c r="H18" s="37">
        <f>(G18/G23)*100</f>
        <v>18.242047602654925</v>
      </c>
      <c r="I18" s="39">
        <v>30783</v>
      </c>
      <c r="J18" s="40">
        <f>(I18/I23)*100</f>
        <v>18.591125686228327</v>
      </c>
    </row>
    <row r="19" spans="1:10" ht="12.75">
      <c r="A19" t="s">
        <v>15</v>
      </c>
      <c r="B19" s="39">
        <v>1371</v>
      </c>
      <c r="C19" s="40">
        <f>(B19/B23)*100</f>
        <v>0.8280035511749679</v>
      </c>
      <c r="D19" s="39">
        <v>4711</v>
      </c>
      <c r="E19" s="40">
        <f>(D19/D23)*100</f>
        <v>2.8451675635195284</v>
      </c>
      <c r="F19" s="39">
        <v>3340</v>
      </c>
      <c r="G19" s="39">
        <v>3288</v>
      </c>
      <c r="H19" s="37">
        <f>(G19/G23)*100</f>
        <v>1.9857590636493758</v>
      </c>
      <c r="I19" s="39">
        <v>2885</v>
      </c>
      <c r="J19" s="40">
        <f>(I19/I23)*100</f>
        <v>1.7423707112616937</v>
      </c>
    </row>
    <row r="20" spans="1:10" ht="12.75">
      <c r="A20" t="s">
        <v>52</v>
      </c>
      <c r="B20" s="39">
        <v>5740</v>
      </c>
      <c r="C20" s="40">
        <f>(B20/B23)*100</f>
        <v>3.4666231828915506</v>
      </c>
      <c r="D20" s="39">
        <v>4315</v>
      </c>
      <c r="E20" s="40">
        <f>(D20/D23)*100</f>
        <v>2.606006800379275</v>
      </c>
      <c r="F20" s="39">
        <v>-1425</v>
      </c>
      <c r="G20" s="39">
        <v>4303</v>
      </c>
      <c r="H20" s="37">
        <f>(G20/G23)*100</f>
        <v>2.59875950452654</v>
      </c>
      <c r="I20" s="39">
        <v>4706</v>
      </c>
      <c r="J20" s="40">
        <f>(I20/I23)*100</f>
        <v>2.8421478569142224</v>
      </c>
    </row>
    <row r="21" spans="1:10" ht="12.75">
      <c r="A21" s="41" t="s">
        <v>54</v>
      </c>
      <c r="B21" s="42">
        <f>SUM(B15:B20)</f>
        <v>96770</v>
      </c>
      <c r="C21" s="43">
        <f aca="true" t="shared" si="2" ref="C21:J21">SUM(C15:C20)</f>
        <v>58.44340163909675</v>
      </c>
      <c r="D21" s="42">
        <f>SUM(D15:D20)</f>
        <v>55872</v>
      </c>
      <c r="E21" s="43">
        <f t="shared" si="2"/>
        <v>33.74340949033392</v>
      </c>
      <c r="F21" s="42">
        <f t="shared" si="2"/>
        <v>-33531</v>
      </c>
      <c r="G21" s="42">
        <f t="shared" si="2"/>
        <v>38361</v>
      </c>
      <c r="H21" s="43">
        <f t="shared" si="2"/>
        <v>23.167793017230444</v>
      </c>
      <c r="I21" s="42">
        <f t="shared" si="2"/>
        <v>46891</v>
      </c>
      <c r="J21" s="43">
        <f t="shared" si="2"/>
        <v>28.31941248588287</v>
      </c>
    </row>
    <row r="22" spans="1:10" ht="12.75">
      <c r="A22" t="s">
        <v>56</v>
      </c>
      <c r="B22" s="39">
        <v>1810</v>
      </c>
      <c r="C22" s="40">
        <f>(B22/B23)*100</f>
        <v>1.0931337911208547</v>
      </c>
      <c r="D22" s="39">
        <v>431</v>
      </c>
      <c r="E22" s="40">
        <f>(D22/D23)*100</f>
        <v>0.26029870937739685</v>
      </c>
      <c r="F22" s="39">
        <v>-669</v>
      </c>
      <c r="G22" s="39">
        <v>1494</v>
      </c>
      <c r="H22" s="37">
        <f>(G22/G23)*100</f>
        <v>0.902288333665501</v>
      </c>
      <c r="I22" s="39">
        <v>1494</v>
      </c>
      <c r="J22" s="40">
        <f>(I22/I23)*100</f>
        <v>0.902288333665501</v>
      </c>
    </row>
    <row r="23" spans="1:10" ht="12.75">
      <c r="A23" s="11" t="s">
        <v>75</v>
      </c>
      <c r="B23" s="46">
        <f>SUM(B4,B14,B21,B22)</f>
        <v>165579</v>
      </c>
      <c r="C23" s="46">
        <f>SUM(C4,C14,C21,C22)</f>
        <v>100</v>
      </c>
      <c r="D23" s="46">
        <f>SUM(D4,D14,D21,D22)</f>
        <v>165579</v>
      </c>
      <c r="E23" s="47">
        <v>100</v>
      </c>
      <c r="F23" s="39"/>
      <c r="G23" s="46">
        <f>SUM(G4,G14,G21,G22)</f>
        <v>165579</v>
      </c>
      <c r="H23" s="46">
        <f>SUM(H4,H14,H21,H22)</f>
        <v>100</v>
      </c>
      <c r="I23" s="46">
        <f>SUM(I4,I14,I21,I22)</f>
        <v>165579</v>
      </c>
      <c r="J23" s="46">
        <f>SUM(J4,J14,J21,J22)</f>
        <v>100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H22" sqref="H22"/>
    </sheetView>
  </sheetViews>
  <sheetFormatPr defaultColWidth="11.421875" defaultRowHeight="12.75"/>
  <cols>
    <col min="1" max="1" width="51.140625" style="0" customWidth="1"/>
    <col min="2" max="2" width="17.00390625" style="0" customWidth="1"/>
    <col min="3" max="3" width="18.57421875" style="0" customWidth="1"/>
    <col min="4" max="4" width="16.421875" style="0" customWidth="1"/>
    <col min="5" max="5" width="16.28125" style="0" customWidth="1"/>
    <col min="6" max="6" width="22.7109375" style="0" customWidth="1"/>
    <col min="7" max="7" width="17.8515625" style="0" customWidth="1"/>
    <col min="8" max="8" width="22.8515625" style="0" customWidth="1"/>
    <col min="9" max="9" width="19.28125" style="0" customWidth="1"/>
  </cols>
  <sheetData>
    <row r="1" spans="1:9" ht="12.75">
      <c r="A1" s="34" t="s">
        <v>65</v>
      </c>
      <c r="B1" s="35" t="s">
        <v>76</v>
      </c>
      <c r="C1" s="35" t="s">
        <v>77</v>
      </c>
      <c r="D1" s="35" t="s">
        <v>78</v>
      </c>
      <c r="E1" s="35" t="s">
        <v>67</v>
      </c>
      <c r="F1" s="35" t="s">
        <v>79</v>
      </c>
      <c r="G1" s="35" t="s">
        <v>69</v>
      </c>
      <c r="H1" s="35" t="s">
        <v>80</v>
      </c>
      <c r="I1" s="35" t="s">
        <v>74</v>
      </c>
    </row>
    <row r="2" spans="1:9" ht="12.75">
      <c r="A2" s="19" t="s">
        <v>4</v>
      </c>
      <c r="B2" s="38"/>
      <c r="C2" s="38"/>
      <c r="D2" s="38"/>
      <c r="E2" s="37"/>
      <c r="F2" s="38"/>
      <c r="G2" s="37"/>
      <c r="H2" s="38">
        <v>253</v>
      </c>
      <c r="I2" s="37">
        <f>(H2/H32)*100</f>
        <v>0.5008710801393728</v>
      </c>
    </row>
    <row r="3" spans="1:9" ht="12.75">
      <c r="A3" t="s">
        <v>8</v>
      </c>
      <c r="B3" s="39"/>
      <c r="C3" s="39"/>
      <c r="D3" s="39">
        <v>19</v>
      </c>
      <c r="E3" s="40">
        <f>(D3/D32)*100</f>
        <v>0.03761482420019006</v>
      </c>
      <c r="F3" s="39">
        <v>299</v>
      </c>
      <c r="G3" s="40">
        <f>(F3/F32)*100</f>
        <v>0.5919385492556224</v>
      </c>
      <c r="H3" s="39">
        <v>673</v>
      </c>
      <c r="I3" s="37">
        <f>(H3/H32)*100</f>
        <v>1.3323566677225214</v>
      </c>
    </row>
    <row r="4" spans="1:9" ht="12.75">
      <c r="A4" s="41" t="s">
        <v>12</v>
      </c>
      <c r="B4" s="42"/>
      <c r="C4" s="42"/>
      <c r="D4" s="42">
        <f aca="true" t="shared" si="0" ref="D4:I4">SUM(D2:D3)</f>
        <v>19</v>
      </c>
      <c r="E4" s="43">
        <f t="shared" si="0"/>
        <v>0.03761482420019006</v>
      </c>
      <c r="F4" s="42">
        <f t="shared" si="0"/>
        <v>299</v>
      </c>
      <c r="G4" s="43">
        <f t="shared" si="0"/>
        <v>0.5919385492556224</v>
      </c>
      <c r="H4" s="42">
        <f t="shared" si="0"/>
        <v>926</v>
      </c>
      <c r="I4" s="43">
        <f t="shared" si="0"/>
        <v>1.8332277478618941</v>
      </c>
    </row>
    <row r="5" spans="1:9" ht="12.75">
      <c r="A5" t="s">
        <v>17</v>
      </c>
      <c r="B5" s="39"/>
      <c r="C5" s="39"/>
      <c r="D5" s="39">
        <v>8230</v>
      </c>
      <c r="E5" s="40">
        <f>(D5/D32)*100</f>
        <v>16.293158061450743</v>
      </c>
      <c r="F5" s="39">
        <v>8914</v>
      </c>
      <c r="G5" s="40">
        <f>(F5/F32)*100</f>
        <v>17.647291732657585</v>
      </c>
      <c r="H5" s="39">
        <v>57</v>
      </c>
      <c r="I5" s="40">
        <f>(H5/H32)*100</f>
        <v>0.11284447260057016</v>
      </c>
    </row>
    <row r="6" spans="1:9" ht="12.75">
      <c r="A6" t="s">
        <v>20</v>
      </c>
      <c r="B6" s="39"/>
      <c r="C6" s="39"/>
      <c r="D6" s="39"/>
      <c r="E6" s="40">
        <f>(D6/D32)*100</f>
        <v>0</v>
      </c>
      <c r="F6" s="39"/>
      <c r="G6" s="40">
        <f>(F6/F32)*100</f>
        <v>0</v>
      </c>
      <c r="H6" s="39">
        <v>370</v>
      </c>
      <c r="I6" s="40">
        <f>(H6/H32)*100</f>
        <v>0.7324992081089642</v>
      </c>
    </row>
    <row r="7" spans="1:9" ht="12.75">
      <c r="A7" t="s">
        <v>22</v>
      </c>
      <c r="B7" s="39"/>
      <c r="C7" s="39"/>
      <c r="D7" s="39">
        <v>3199</v>
      </c>
      <c r="E7" s="40">
        <f>(D7/D32)*100</f>
        <v>6.333148558758314</v>
      </c>
      <c r="F7" s="39">
        <v>172</v>
      </c>
      <c r="G7" s="40">
        <f>(F7/F32)*100</f>
        <v>0.3405131453911942</v>
      </c>
      <c r="H7" s="39">
        <v>775</v>
      </c>
      <c r="I7" s="40">
        <f>(H7/H32)*100</f>
        <v>1.5342888818498575</v>
      </c>
    </row>
    <row r="8" spans="1:9" ht="12.75">
      <c r="A8" t="s">
        <v>25</v>
      </c>
      <c r="B8" s="39"/>
      <c r="C8" s="39"/>
      <c r="D8" s="39"/>
      <c r="E8" s="40">
        <f>(D8/D32)*100</f>
        <v>0</v>
      </c>
      <c r="F8" s="39">
        <v>417</v>
      </c>
      <c r="G8" s="40">
        <f>(F8/F32)*100</f>
        <v>0.8255464048146974</v>
      </c>
      <c r="H8" s="39">
        <v>351</v>
      </c>
      <c r="I8" s="40">
        <f>(H8/H32)*100</f>
        <v>0.6948843839087742</v>
      </c>
    </row>
    <row r="9" spans="1:9" ht="12.75">
      <c r="A9" t="s">
        <v>27</v>
      </c>
      <c r="B9" s="39"/>
      <c r="C9" s="39"/>
      <c r="D9" s="39">
        <v>86</v>
      </c>
      <c r="E9" s="40">
        <f>(D9/D32)*100</f>
        <v>0.1702565726955971</v>
      </c>
      <c r="F9" s="39"/>
      <c r="G9" s="40">
        <f>(F9/F32)*100</f>
        <v>0</v>
      </c>
      <c r="H9" s="39"/>
      <c r="I9" s="40">
        <f>(H9/H32)*100</f>
        <v>0</v>
      </c>
    </row>
    <row r="10" spans="1:9" ht="12.75">
      <c r="A10" t="s">
        <v>31</v>
      </c>
      <c r="B10" s="39"/>
      <c r="C10" s="39"/>
      <c r="D10" s="39"/>
      <c r="E10" s="40">
        <f>(D10/D32)*100</f>
        <v>0</v>
      </c>
      <c r="F10" s="39">
        <v>659</v>
      </c>
      <c r="G10" s="40">
        <f>(F10/F32)*100</f>
        <v>1.3046404814697499</v>
      </c>
      <c r="H10" s="39">
        <v>1282</v>
      </c>
      <c r="I10" s="40">
        <f>(H10/H32)*100</f>
        <v>2.538010769718087</v>
      </c>
    </row>
    <row r="11" spans="1:9" ht="12.75">
      <c r="A11" t="s">
        <v>34</v>
      </c>
      <c r="B11" s="39"/>
      <c r="C11" s="39"/>
      <c r="D11" s="39"/>
      <c r="E11" s="40">
        <f>(D11/D32)*100</f>
        <v>0</v>
      </c>
      <c r="F11" s="39"/>
      <c r="G11" s="40">
        <f>(F11/F32)*100</f>
        <v>0</v>
      </c>
      <c r="H11" s="39">
        <v>441</v>
      </c>
      <c r="I11" s="40">
        <f>(H11/H32)*100</f>
        <v>0.873059866962306</v>
      </c>
    </row>
    <row r="12" spans="1:9" ht="12.75">
      <c r="A12" t="s">
        <v>37</v>
      </c>
      <c r="B12" s="39"/>
      <c r="C12" s="39"/>
      <c r="D12" s="39">
        <v>12026</v>
      </c>
      <c r="E12" s="40">
        <f>(D12/D32)*100</f>
        <v>23.80820399113082</v>
      </c>
      <c r="F12" s="39">
        <v>10483</v>
      </c>
      <c r="G12" s="40">
        <f>(F12/F32)*100</f>
        <v>20.75348432055749</v>
      </c>
      <c r="H12" s="39">
        <v>21171</v>
      </c>
      <c r="I12" s="40">
        <f>(H12/H32)*100</f>
        <v>41.91281279695914</v>
      </c>
    </row>
    <row r="13" spans="1:9" ht="12.75">
      <c r="A13" t="s">
        <v>39</v>
      </c>
      <c r="B13" s="39"/>
      <c r="C13" s="39"/>
      <c r="D13" s="39">
        <v>2285</v>
      </c>
      <c r="E13" s="40">
        <f>(D13/D32)*100</f>
        <v>4.523677541970225</v>
      </c>
      <c r="F13" s="39">
        <v>539</v>
      </c>
      <c r="G13" s="40">
        <f>(F13/F32)*100</f>
        <v>1.0670731707317074</v>
      </c>
      <c r="H13" s="39">
        <v>0</v>
      </c>
      <c r="I13" s="40">
        <f>(H13/H32)*100</f>
        <v>0</v>
      </c>
    </row>
    <row r="14" spans="1:9" ht="12.75">
      <c r="A14" t="s">
        <v>42</v>
      </c>
      <c r="B14" s="39"/>
      <c r="C14" s="39"/>
      <c r="D14" s="39"/>
      <c r="E14" s="40">
        <f>(D14/D32)*100</f>
        <v>0</v>
      </c>
      <c r="F14" s="39">
        <v>3352</v>
      </c>
      <c r="G14" s="40">
        <f>(F14/F32)*100</f>
        <v>6.636046879949318</v>
      </c>
      <c r="H14" s="39">
        <v>0</v>
      </c>
      <c r="I14" s="40">
        <f>(H14/H32)*100</f>
        <v>0</v>
      </c>
    </row>
    <row r="15" spans="1:9" ht="12.75">
      <c r="A15" t="s">
        <v>44</v>
      </c>
      <c r="B15" s="39"/>
      <c r="C15" s="39"/>
      <c r="D15" s="39"/>
      <c r="E15" s="40">
        <f>(D15/D32)*100</f>
        <v>0</v>
      </c>
      <c r="F15" s="39"/>
      <c r="G15" s="40">
        <f>(F15/F32)*100</f>
        <v>0</v>
      </c>
      <c r="H15" s="39">
        <v>91</v>
      </c>
      <c r="I15" s="40">
        <f>(H15/H32)*100</f>
        <v>0.1801552106430155</v>
      </c>
    </row>
    <row r="16" spans="1:9" ht="12.75">
      <c r="A16" t="s">
        <v>46</v>
      </c>
      <c r="B16" s="39"/>
      <c r="C16" s="39"/>
      <c r="D16" s="39">
        <v>59</v>
      </c>
      <c r="E16" s="40">
        <f>(D16/D32)*100</f>
        <v>0.11680392777953753</v>
      </c>
      <c r="F16" s="39"/>
      <c r="G16" s="40">
        <f>(F16/F32)*100</f>
        <v>0</v>
      </c>
      <c r="H16" s="39"/>
      <c r="I16" s="40">
        <f>(H16/H32)*100</f>
        <v>0</v>
      </c>
    </row>
    <row r="17" spans="1:9" ht="12.75">
      <c r="A17" s="41" t="s">
        <v>41</v>
      </c>
      <c r="B17" s="42"/>
      <c r="C17" s="42"/>
      <c r="D17" s="42">
        <f aca="true" t="shared" si="1" ref="D17:I17">SUM(D5:D16)</f>
        <v>25885</v>
      </c>
      <c r="E17" s="43">
        <f t="shared" si="1"/>
        <v>51.24524865378523</v>
      </c>
      <c r="F17" s="42">
        <f t="shared" si="1"/>
        <v>24536</v>
      </c>
      <c r="G17" s="43">
        <f t="shared" si="1"/>
        <v>48.574596135571745</v>
      </c>
      <c r="H17" s="42">
        <f t="shared" si="1"/>
        <v>24538</v>
      </c>
      <c r="I17" s="43">
        <f t="shared" si="1"/>
        <v>48.57855559075071</v>
      </c>
    </row>
    <row r="18" spans="1:9" ht="12.75">
      <c r="A18" t="s">
        <v>50</v>
      </c>
      <c r="B18" s="39">
        <v>14853</v>
      </c>
      <c r="C18" s="39">
        <v>29.55</v>
      </c>
      <c r="D18" s="39">
        <v>5880</v>
      </c>
      <c r="E18" s="40">
        <f>(D18/D32)*100</f>
        <v>11.64079822616408</v>
      </c>
      <c r="F18" s="39">
        <v>5775</v>
      </c>
      <c r="G18" s="40">
        <f>(F18/F32)*100</f>
        <v>11.432926829268293</v>
      </c>
      <c r="H18" s="39">
        <v>5755</v>
      </c>
      <c r="I18" s="40">
        <f>(H18/H32)*100</f>
        <v>11.393332277478619</v>
      </c>
    </row>
    <row r="19" spans="1:9" ht="12.75">
      <c r="A19" t="s">
        <v>51</v>
      </c>
      <c r="B19" s="39">
        <v>10398</v>
      </c>
      <c r="C19" s="39">
        <v>20.54</v>
      </c>
      <c r="D19" s="39">
        <v>2472</v>
      </c>
      <c r="E19" s="40">
        <f>(D19/D32)*100</f>
        <v>4.893886601203675</v>
      </c>
      <c r="F19" s="39">
        <v>2110</v>
      </c>
      <c r="G19" s="40">
        <f>(F19/F32)*100</f>
        <v>4.177225213810579</v>
      </c>
      <c r="H19" s="39">
        <v>2110</v>
      </c>
      <c r="I19" s="40">
        <f>(H19/H32)*100</f>
        <v>4.177225213810579</v>
      </c>
    </row>
    <row r="20" spans="1:9" ht="12.75">
      <c r="A20" t="s">
        <v>53</v>
      </c>
      <c r="B20" s="39">
        <v>13348</v>
      </c>
      <c r="C20" s="39">
        <v>26.37</v>
      </c>
      <c r="D20" s="39">
        <v>3752</v>
      </c>
      <c r="E20" s="40">
        <f>(D20/D32)*100</f>
        <v>7.427937915742794</v>
      </c>
      <c r="F20" s="39">
        <v>3752</v>
      </c>
      <c r="G20" s="40">
        <f>(F20/F32)*100</f>
        <v>7.427937915742794</v>
      </c>
      <c r="H20" s="39">
        <v>3752</v>
      </c>
      <c r="I20" s="40">
        <f>(H20/H32)*100</f>
        <v>7.427937915742794</v>
      </c>
    </row>
    <row r="21" spans="1:9" ht="12.75">
      <c r="A21" t="s">
        <v>55</v>
      </c>
      <c r="B21" s="39">
        <v>785</v>
      </c>
      <c r="C21" s="39">
        <v>1.55</v>
      </c>
      <c r="D21" s="39">
        <v>780</v>
      </c>
      <c r="E21" s="40">
        <f>(D21/D32)*100</f>
        <v>1.5441875197972759</v>
      </c>
      <c r="F21" s="39">
        <v>780</v>
      </c>
      <c r="G21" s="40">
        <f>(F21/F32)*100</f>
        <v>1.5441875197972759</v>
      </c>
      <c r="H21" s="39">
        <v>780</v>
      </c>
      <c r="I21" s="40">
        <f>(H21/H32)*100</f>
        <v>1.5441875197972759</v>
      </c>
    </row>
    <row r="22" spans="1:9" ht="12.75">
      <c r="A22" t="s">
        <v>57</v>
      </c>
      <c r="B22" s="39"/>
      <c r="C22" s="39"/>
      <c r="D22" s="39">
        <v>477</v>
      </c>
      <c r="E22" s="40">
        <f>(D22/D32)*100</f>
        <v>0.9443300601837188</v>
      </c>
      <c r="F22" s="39">
        <v>393</v>
      </c>
      <c r="G22" s="40">
        <f>(F22/F32)*100</f>
        <v>0.778032942667089</v>
      </c>
      <c r="H22" s="39">
        <v>541</v>
      </c>
      <c r="I22" s="40">
        <f>(H22/H32)*100</f>
        <v>1.0710326259106748</v>
      </c>
    </row>
    <row r="23" spans="1:9" ht="12.75">
      <c r="A23" t="s">
        <v>58</v>
      </c>
      <c r="B23" s="39">
        <v>7793</v>
      </c>
      <c r="C23" s="39">
        <v>15.4</v>
      </c>
      <c r="D23" s="39">
        <v>5691</v>
      </c>
      <c r="E23" s="40">
        <f>(D23/D32)*100</f>
        <v>11.266629711751664</v>
      </c>
      <c r="F23" s="39">
        <v>5691</v>
      </c>
      <c r="G23" s="40">
        <f>(F23/F32)*100</f>
        <v>11.266629711751664</v>
      </c>
      <c r="H23" s="39">
        <v>5691</v>
      </c>
      <c r="I23" s="40">
        <f>(H23/H32)*100</f>
        <v>11.266629711751664</v>
      </c>
    </row>
    <row r="24" spans="1:9" ht="12.75">
      <c r="A24" t="s">
        <v>59</v>
      </c>
      <c r="B24" s="39">
        <v>3335</v>
      </c>
      <c r="C24" s="39">
        <v>6.59</v>
      </c>
      <c r="D24" s="39">
        <v>2777</v>
      </c>
      <c r="E24" s="40">
        <f>(D24/D32)*100</f>
        <v>5.497703515996199</v>
      </c>
      <c r="F24" s="39">
        <v>2810</v>
      </c>
      <c r="G24" s="40">
        <f>(F24/F32)*100</f>
        <v>5.563034526449161</v>
      </c>
      <c r="H24" s="39">
        <v>2777</v>
      </c>
      <c r="I24" s="40">
        <f>(H24/H32)*100</f>
        <v>5.497703515996199</v>
      </c>
    </row>
    <row r="25" spans="1:9" ht="12.75">
      <c r="A25" t="s">
        <v>60</v>
      </c>
      <c r="B25" s="39"/>
      <c r="C25" s="39"/>
      <c r="D25" s="39">
        <v>960</v>
      </c>
      <c r="E25" s="40">
        <f>(D25/D32)*100</f>
        <v>1.9005384859043395</v>
      </c>
      <c r="F25" s="39">
        <v>2182</v>
      </c>
      <c r="G25" s="40">
        <f>(F25/F32)*100</f>
        <v>4.319765600253405</v>
      </c>
      <c r="H25" s="39">
        <v>1634</v>
      </c>
      <c r="I25" s="40">
        <f>(H25/H32)*100</f>
        <v>3.2348748812163444</v>
      </c>
    </row>
    <row r="26" spans="1:9" ht="12.75">
      <c r="A26" t="s">
        <v>61</v>
      </c>
      <c r="B26" s="39"/>
      <c r="C26" s="39"/>
      <c r="D26" s="39">
        <v>1016</v>
      </c>
      <c r="E26" s="40">
        <f>(D26/D32)*100</f>
        <v>2.011403230915426</v>
      </c>
      <c r="F26" s="39">
        <v>1802</v>
      </c>
      <c r="G26" s="40">
        <f>(F26/F32)*100</f>
        <v>3.5674691162496037</v>
      </c>
      <c r="H26" s="39">
        <v>0</v>
      </c>
      <c r="I26" s="40">
        <f>(H26/H32)*100</f>
        <v>0</v>
      </c>
    </row>
    <row r="27" spans="1:9" ht="12.75">
      <c r="A27" t="s">
        <v>62</v>
      </c>
      <c r="B27" s="39"/>
      <c r="C27" s="39"/>
      <c r="D27" s="39">
        <v>78</v>
      </c>
      <c r="E27" s="40">
        <f>(D27/D32)*100</f>
        <v>0.1544187519797276</v>
      </c>
      <c r="F27" s="39">
        <v>84</v>
      </c>
      <c r="G27" s="40">
        <f>(F27/F32)*100</f>
        <v>0.1662971175166297</v>
      </c>
      <c r="H27" s="39">
        <v>102</v>
      </c>
      <c r="I27" s="40">
        <f>(H27/H32)*100</f>
        <v>0.20193221412733606</v>
      </c>
    </row>
    <row r="28" spans="1:9" ht="12.75">
      <c r="A28" t="s">
        <v>63</v>
      </c>
      <c r="B28" s="39"/>
      <c r="C28" s="39"/>
      <c r="D28" s="39">
        <v>502</v>
      </c>
      <c r="E28" s="40">
        <f>(D28/D32)*100</f>
        <v>0.9938232499208108</v>
      </c>
      <c r="F28" s="39">
        <v>52</v>
      </c>
      <c r="G28" s="40">
        <f>(F28/F32)*100</f>
        <v>0.10294583465315173</v>
      </c>
      <c r="H28" s="39">
        <v>1628</v>
      </c>
      <c r="I28" s="40">
        <f>(H28/H32)*100</f>
        <v>3.2229965156794425</v>
      </c>
    </row>
    <row r="29" spans="1:9" ht="12.75">
      <c r="A29" t="s">
        <v>64</v>
      </c>
      <c r="B29" s="39"/>
      <c r="C29" s="39"/>
      <c r="D29" s="39">
        <v>223</v>
      </c>
      <c r="E29" s="40">
        <f>(D29/D32)*100</f>
        <v>0.44147925245486225</v>
      </c>
      <c r="F29" s="39">
        <v>246</v>
      </c>
      <c r="G29" s="40">
        <f>(F29/F32)*100</f>
        <v>0.487012987012987</v>
      </c>
      <c r="H29" s="39">
        <v>255</v>
      </c>
      <c r="I29" s="40">
        <f>(H29/H32)*100</f>
        <v>0.5048305353183402</v>
      </c>
    </row>
    <row r="30" spans="1:9" ht="12.75">
      <c r="A30" s="41" t="s">
        <v>54</v>
      </c>
      <c r="B30" s="42">
        <f aca="true" t="shared" si="2" ref="B30:I30">SUM(B18:B29)</f>
        <v>50512</v>
      </c>
      <c r="C30" s="42">
        <f t="shared" si="2"/>
        <v>100.00000000000001</v>
      </c>
      <c r="D30" s="42">
        <f t="shared" si="2"/>
        <v>24608</v>
      </c>
      <c r="E30" s="43">
        <f t="shared" si="2"/>
        <v>48.71713652201458</v>
      </c>
      <c r="F30" s="42">
        <f t="shared" si="2"/>
        <v>25677</v>
      </c>
      <c r="G30" s="43">
        <f t="shared" si="2"/>
        <v>50.833465315172624</v>
      </c>
      <c r="H30" s="42">
        <f t="shared" si="2"/>
        <v>25025</v>
      </c>
      <c r="I30" s="43">
        <f t="shared" si="2"/>
        <v>49.542682926829265</v>
      </c>
    </row>
    <row r="31" spans="1:9" ht="12.75">
      <c r="A31" s="24" t="s">
        <v>56</v>
      </c>
      <c r="B31" s="44"/>
      <c r="C31" s="44"/>
      <c r="D31" s="44"/>
      <c r="E31" s="44"/>
      <c r="F31" s="44"/>
      <c r="G31" s="44"/>
      <c r="H31" s="44">
        <v>23</v>
      </c>
      <c r="I31" s="45">
        <f>(H31/H32)*100</f>
        <v>0.0455337345581248</v>
      </c>
    </row>
    <row r="32" spans="1:9" ht="12.75">
      <c r="A32" s="48" t="s">
        <v>75</v>
      </c>
      <c r="B32" s="46">
        <f>SUM(B4,B17,B30,B31)</f>
        <v>50512</v>
      </c>
      <c r="C32" s="46">
        <v>100</v>
      </c>
      <c r="D32" s="46">
        <f>SUM(D4,D17,D30)</f>
        <v>50512</v>
      </c>
      <c r="E32" s="46">
        <f>SUM(E4,E17,E30)</f>
        <v>100</v>
      </c>
      <c r="F32" s="46">
        <f>SUM(F4,F17,F30)</f>
        <v>50512</v>
      </c>
      <c r="G32" s="46">
        <f>SUM(G4,G17,G30)</f>
        <v>100</v>
      </c>
      <c r="H32" s="46">
        <f>SUM(H4,H17,H30,H31)</f>
        <v>50512</v>
      </c>
      <c r="I32" s="47">
        <f>SUM(I4,I17,I30,I31)</f>
        <v>100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0">
      <selection activeCell="H23" sqref="H23"/>
    </sheetView>
  </sheetViews>
  <sheetFormatPr defaultColWidth="11.421875" defaultRowHeight="12.75"/>
  <cols>
    <col min="1" max="1" width="23.28125" style="0" customWidth="1"/>
    <col min="2" max="2" width="17.7109375" style="0" customWidth="1"/>
    <col min="3" max="3" width="25.28125" style="0" customWidth="1"/>
    <col min="4" max="4" width="23.57421875" style="0" customWidth="1"/>
  </cols>
  <sheetData>
    <row r="1" spans="1:4" ht="12.75">
      <c r="A1" s="34" t="s">
        <v>81</v>
      </c>
      <c r="B1" s="35" t="s">
        <v>82</v>
      </c>
      <c r="C1" s="35" t="s">
        <v>83</v>
      </c>
      <c r="D1" s="35" t="s">
        <v>73</v>
      </c>
    </row>
    <row r="2" spans="1:4" ht="12.75">
      <c r="A2" t="s">
        <v>5</v>
      </c>
      <c r="B2" s="39">
        <v>451</v>
      </c>
      <c r="C2" s="39">
        <v>437</v>
      </c>
      <c r="D2" s="39">
        <v>360</v>
      </c>
    </row>
    <row r="3" spans="1:4" ht="12.75">
      <c r="A3" t="s">
        <v>8</v>
      </c>
      <c r="B3" s="39"/>
      <c r="C3" s="39">
        <v>14</v>
      </c>
      <c r="D3" s="39">
        <v>62</v>
      </c>
    </row>
    <row r="4" spans="1:4" ht="12.75">
      <c r="A4" t="s">
        <v>13</v>
      </c>
      <c r="B4" s="39"/>
      <c r="C4" s="39"/>
      <c r="D4" s="39">
        <v>14</v>
      </c>
    </row>
    <row r="5" spans="1:4" ht="12.75">
      <c r="A5" t="s">
        <v>18</v>
      </c>
      <c r="B5" s="39"/>
      <c r="C5" s="39"/>
      <c r="D5" s="39">
        <v>15</v>
      </c>
    </row>
    <row r="6" spans="1:4" ht="12.75">
      <c r="A6" s="41" t="s">
        <v>84</v>
      </c>
      <c r="B6" s="42">
        <v>451</v>
      </c>
      <c r="C6" s="42">
        <v>437</v>
      </c>
      <c r="D6" s="42">
        <v>360</v>
      </c>
    </row>
    <row r="7" spans="1:4" ht="12.75">
      <c r="A7" s="41" t="s">
        <v>85</v>
      </c>
      <c r="B7" s="42"/>
      <c r="C7" s="42">
        <v>14</v>
      </c>
      <c r="D7" s="42">
        <v>91</v>
      </c>
    </row>
    <row r="8" spans="1:4" ht="12.75">
      <c r="A8" s="11" t="s">
        <v>75</v>
      </c>
      <c r="B8" s="36">
        <v>451</v>
      </c>
      <c r="C8" s="46">
        <f>C6+C7</f>
        <v>451</v>
      </c>
      <c r="D8" s="46">
        <f>D6+D7</f>
        <v>451</v>
      </c>
    </row>
    <row r="11" ht="12.75">
      <c r="A11" s="11" t="s">
        <v>103</v>
      </c>
    </row>
    <row r="12" spans="1:4" ht="12.75">
      <c r="A12" s="57" t="s">
        <v>102</v>
      </c>
      <c r="B12" s="58" t="s">
        <v>66</v>
      </c>
      <c r="C12" s="58" t="s">
        <v>68</v>
      </c>
      <c r="D12" s="58" t="s">
        <v>73</v>
      </c>
    </row>
    <row r="13" spans="1:4" ht="12.75">
      <c r="A13" s="59" t="s">
        <v>86</v>
      </c>
      <c r="B13" s="60"/>
      <c r="C13" s="60">
        <v>4.837</v>
      </c>
      <c r="D13" s="60">
        <v>14.173</v>
      </c>
    </row>
    <row r="14" spans="1:4" ht="12.75">
      <c r="A14" s="59" t="s">
        <v>87</v>
      </c>
      <c r="B14" s="60">
        <v>383.046</v>
      </c>
      <c r="C14" s="60"/>
      <c r="D14" s="60"/>
    </row>
    <row r="15" spans="1:4" ht="12.75">
      <c r="A15" s="59" t="s">
        <v>88</v>
      </c>
      <c r="B15" s="60"/>
      <c r="C15" s="60"/>
      <c r="D15" s="60">
        <v>18.827</v>
      </c>
    </row>
    <row r="16" spans="1:4" ht="12.75">
      <c r="A16" s="59" t="s">
        <v>89</v>
      </c>
      <c r="B16" s="60">
        <v>51.8969</v>
      </c>
      <c r="C16" s="60">
        <v>3738.167</v>
      </c>
      <c r="D16" s="60">
        <v>1.968</v>
      </c>
    </row>
    <row r="17" spans="1:4" ht="12.75">
      <c r="A17" s="59" t="s">
        <v>90</v>
      </c>
      <c r="B17" s="60"/>
      <c r="C17" s="60"/>
      <c r="D17" s="60">
        <v>658.787</v>
      </c>
    </row>
    <row r="18" spans="1:4" ht="12.75">
      <c r="A18" s="59" t="s">
        <v>91</v>
      </c>
      <c r="B18" s="60">
        <v>601.1333</v>
      </c>
      <c r="C18" s="60"/>
      <c r="D18" s="60"/>
    </row>
    <row r="19" spans="1:4" ht="12.75">
      <c r="A19" s="59" t="s">
        <v>18</v>
      </c>
      <c r="B19" s="60"/>
      <c r="C19" s="60"/>
      <c r="D19" s="60">
        <v>15.236</v>
      </c>
    </row>
    <row r="20" spans="1:4" ht="12.75">
      <c r="A20" s="59" t="s">
        <v>92</v>
      </c>
      <c r="B20" s="60"/>
      <c r="C20" s="60"/>
      <c r="D20" s="60">
        <v>296.032</v>
      </c>
    </row>
    <row r="21" spans="1:4" ht="12.75">
      <c r="A21" s="59" t="s">
        <v>93</v>
      </c>
      <c r="B21" s="60"/>
      <c r="C21" s="60"/>
      <c r="D21" s="60">
        <v>0.42</v>
      </c>
    </row>
    <row r="22" spans="1:4" ht="12.75">
      <c r="A22" s="59" t="s">
        <v>94</v>
      </c>
      <c r="B22" s="60">
        <v>0</v>
      </c>
      <c r="C22" s="60"/>
      <c r="D22" s="60"/>
    </row>
    <row r="23" spans="1:4" ht="12.75">
      <c r="A23" s="59" t="s">
        <v>101</v>
      </c>
      <c r="B23" s="60">
        <v>843</v>
      </c>
      <c r="C23" s="60"/>
      <c r="D23" s="60"/>
    </row>
    <row r="24" spans="1:4" ht="12.75">
      <c r="A24" s="59" t="s">
        <v>95</v>
      </c>
      <c r="B24" s="60">
        <v>621.2694</v>
      </c>
      <c r="C24" s="60">
        <v>27.642</v>
      </c>
      <c r="D24" s="60">
        <v>8.958</v>
      </c>
    </row>
    <row r="25" spans="1:4" ht="12.75">
      <c r="A25" s="59" t="s">
        <v>49</v>
      </c>
      <c r="B25" s="60">
        <v>11424.5674</v>
      </c>
      <c r="C25" s="60">
        <v>1692.032</v>
      </c>
      <c r="D25" s="60"/>
    </row>
    <row r="26" spans="1:4" ht="12.75">
      <c r="A26" s="59" t="s">
        <v>96</v>
      </c>
      <c r="B26" s="60"/>
      <c r="C26" s="60"/>
      <c r="D26" s="60">
        <v>0.007</v>
      </c>
    </row>
    <row r="27" spans="1:4" ht="12.75">
      <c r="A27" s="59" t="s">
        <v>97</v>
      </c>
      <c r="B27" s="60"/>
      <c r="C27" s="60">
        <v>803.351</v>
      </c>
      <c r="D27" s="60"/>
    </row>
    <row r="28" spans="1:4" ht="12.75">
      <c r="A28" s="59" t="s">
        <v>63</v>
      </c>
      <c r="B28" s="60"/>
      <c r="C28" s="60"/>
      <c r="D28" s="60">
        <v>5.141</v>
      </c>
    </row>
    <row r="29" spans="1:4" ht="12.75">
      <c r="A29" s="59" t="s">
        <v>98</v>
      </c>
      <c r="B29" s="60">
        <v>933.6169</v>
      </c>
      <c r="C29" s="60"/>
      <c r="D29" s="60">
        <v>715.609</v>
      </c>
    </row>
    <row r="30" spans="1:4" ht="12.75">
      <c r="A30" s="59" t="s">
        <v>5</v>
      </c>
      <c r="B30" s="60">
        <v>47.7482</v>
      </c>
      <c r="C30" s="60">
        <v>0</v>
      </c>
      <c r="D30" s="60">
        <v>32.82</v>
      </c>
    </row>
    <row r="31" spans="1:4" ht="12.75">
      <c r="A31" s="59" t="s">
        <v>15</v>
      </c>
      <c r="B31" s="60">
        <v>496.0026</v>
      </c>
      <c r="C31" s="60">
        <v>94.933</v>
      </c>
      <c r="D31" s="60"/>
    </row>
    <row r="32" spans="1:4" ht="12.75">
      <c r="A32" s="59" t="s">
        <v>99</v>
      </c>
      <c r="B32" s="60"/>
      <c r="C32" s="60"/>
      <c r="D32" s="60">
        <v>213.765</v>
      </c>
    </row>
    <row r="33" spans="1:4" ht="12.75">
      <c r="A33" s="59" t="s">
        <v>52</v>
      </c>
      <c r="B33" s="60">
        <v>4012.8751</v>
      </c>
      <c r="C33" s="60">
        <v>3949.088</v>
      </c>
      <c r="D33" s="60"/>
    </row>
    <row r="34" spans="1:4" ht="12.75">
      <c r="A34" s="59" t="s">
        <v>29</v>
      </c>
      <c r="B34" s="60"/>
      <c r="C34" s="60">
        <v>930.919</v>
      </c>
      <c r="D34" s="60">
        <v>0.541</v>
      </c>
    </row>
    <row r="35" spans="1:4" ht="12.75">
      <c r="A35" s="59" t="s">
        <v>8</v>
      </c>
      <c r="B35" s="60">
        <v>6.4403</v>
      </c>
      <c r="C35" s="60">
        <v>147.37</v>
      </c>
      <c r="D35" s="60">
        <v>61.73</v>
      </c>
    </row>
    <row r="36" spans="1:4" ht="12.75">
      <c r="A36" s="59" t="s">
        <v>100</v>
      </c>
      <c r="B36" s="60"/>
      <c r="C36" s="60"/>
      <c r="D36" s="60">
        <v>102.203</v>
      </c>
    </row>
    <row r="37" spans="1:4" ht="12.75">
      <c r="A37" s="59" t="s">
        <v>56</v>
      </c>
      <c r="B37" s="61"/>
      <c r="C37" s="60">
        <v>776.604</v>
      </c>
      <c r="D37" s="60"/>
    </row>
    <row r="38" spans="1:4" ht="12.75">
      <c r="A38" s="63" t="s">
        <v>7</v>
      </c>
      <c r="B38" s="62">
        <f>SUM(B13:B37)</f>
        <v>19421.5961</v>
      </c>
      <c r="C38" s="62">
        <f>SUM(C13:C37)</f>
        <v>12164.943</v>
      </c>
      <c r="D38" s="62">
        <f>SUM(D13:D37)</f>
        <v>2146.217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Fundacion general de la UAM</dc:creator>
  <cp:keywords/>
  <dc:description/>
  <cp:lastModifiedBy>Beep</cp:lastModifiedBy>
  <dcterms:created xsi:type="dcterms:W3CDTF">2008-03-05T14:20:04Z</dcterms:created>
  <dcterms:modified xsi:type="dcterms:W3CDTF">2008-03-11T09:27:57Z</dcterms:modified>
  <cp:category/>
  <cp:version/>
  <cp:contentType/>
  <cp:contentStatus/>
</cp:coreProperties>
</file>