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785" windowWidth="10290" windowHeight="10800" activeTab="0"/>
  </bookViews>
  <sheets>
    <sheet name="Top4 Flows" sheetId="1" r:id="rId1"/>
    <sheet name="Top4 CLC" sheetId="2" r:id="rId2"/>
    <sheet name="Top4 indicators" sheetId="3" r:id="rId3"/>
    <sheet name="Indicators SES NUTS" sheetId="4" r:id="rId4"/>
    <sheet name="FLOWS SES NUTS" sheetId="5" r:id="rId5"/>
  </sheets>
  <definedNames/>
  <calcPr fullCalcOnLoad="1"/>
</workbook>
</file>

<file path=xl/sharedStrings.xml><?xml version="1.0" encoding="utf-8"?>
<sst xmlns="http://schemas.openxmlformats.org/spreadsheetml/2006/main" count="677" uniqueCount="287">
  <si>
    <t>NUTS_DEFIN</t>
  </si>
  <si>
    <t>OID_</t>
  </si>
  <si>
    <t>ZONE_CODE</t>
  </si>
  <si>
    <t>NATURILIS_</t>
  </si>
  <si>
    <t>XB_TEMP_20</t>
  </si>
  <si>
    <t>URB_TEMP_2</t>
  </si>
  <si>
    <t>LNEP2000</t>
  </si>
  <si>
    <t>XB_TEMP_90</t>
  </si>
  <si>
    <t>POPCLC_200</t>
  </si>
  <si>
    <t>LNEP_90_00</t>
  </si>
  <si>
    <t>URB_TEMP_9</t>
  </si>
  <si>
    <t>LNMEFF</t>
  </si>
  <si>
    <t>BG13</t>
  </si>
  <si>
    <t>ES51</t>
  </si>
  <si>
    <t>ES52</t>
  </si>
  <si>
    <t>ES53</t>
  </si>
  <si>
    <t>ES61</t>
  </si>
  <si>
    <t>ES62</t>
  </si>
  <si>
    <t>FR81</t>
  </si>
  <si>
    <t>FR82</t>
  </si>
  <si>
    <t>FR83</t>
  </si>
  <si>
    <t>GR11</t>
  </si>
  <si>
    <t>GR12</t>
  </si>
  <si>
    <t>GR14</t>
  </si>
  <si>
    <t>GR21</t>
  </si>
  <si>
    <t>GR22</t>
  </si>
  <si>
    <t>GR23</t>
  </si>
  <si>
    <t>GR24</t>
  </si>
  <si>
    <t>GR25</t>
  </si>
  <si>
    <t>GR41</t>
  </si>
  <si>
    <t>GR42</t>
  </si>
  <si>
    <t>HR??</t>
  </si>
  <si>
    <t>ITD3</t>
  </si>
  <si>
    <t>ITD4</t>
  </si>
  <si>
    <t>ITD5</t>
  </si>
  <si>
    <t>ITE1</t>
  </si>
  <si>
    <t>ITF4</t>
  </si>
  <si>
    <t>ITG1</t>
  </si>
  <si>
    <t>ITG2</t>
  </si>
  <si>
    <t>RO02</t>
  </si>
  <si>
    <t>SI00</t>
  </si>
  <si>
    <t>SURF_NUTS</t>
  </si>
  <si>
    <t>SURF_SES_WET1</t>
  </si>
  <si>
    <t>BG23</t>
  </si>
  <si>
    <t>BG13 Severoiztochen</t>
  </si>
  <si>
    <t>BG23 Yugoiztochen</t>
  </si>
  <si>
    <t>ES51 Cataluña</t>
  </si>
  <si>
    <t>ES52 Comunidad Valenciana</t>
  </si>
  <si>
    <t>ES53 Illes Balears</t>
  </si>
  <si>
    <t>ES61 Andalucía</t>
  </si>
  <si>
    <t>ES62 Región de Murcia</t>
  </si>
  <si>
    <t>FR81 Languedoc-Roussillon</t>
  </si>
  <si>
    <t>FR82 Provence-Alpes-Côte d'Azur</t>
  </si>
  <si>
    <t>FR83 Corse</t>
  </si>
  <si>
    <t>GR11 Anatoliki Makedonia, Thraki</t>
  </si>
  <si>
    <t>GR12 Kentriki Makedonia</t>
  </si>
  <si>
    <t>GR14 Thessalia</t>
  </si>
  <si>
    <t>GR21 Ipeiros</t>
  </si>
  <si>
    <t>GR22 Ionia Nisia</t>
  </si>
  <si>
    <t>GR23 Dytiki Ellada</t>
  </si>
  <si>
    <t>GR24 Sterea Ellada</t>
  </si>
  <si>
    <t>GR25 Peloponnisos</t>
  </si>
  <si>
    <t>GR41 Voreio Aigaio</t>
  </si>
  <si>
    <t>GR42 Notio Aigaio</t>
  </si>
  <si>
    <t>ITD3 Veneto</t>
  </si>
  <si>
    <t>ITD4 Friuli-Venezia Giulia</t>
  </si>
  <si>
    <t>ITD5 Emilia-Romagna</t>
  </si>
  <si>
    <t>ITE1 Toscana</t>
  </si>
  <si>
    <t>ITF4 Puglia</t>
  </si>
  <si>
    <t>ITG1 Sicilia</t>
  </si>
  <si>
    <t>ITG2 Sardegna</t>
  </si>
  <si>
    <t>RO02 Sud-Est</t>
  </si>
  <si>
    <t>SI00 Slovenija</t>
  </si>
  <si>
    <t>HR Croatia</t>
  </si>
  <si>
    <t>CG</t>
  </si>
  <si>
    <t>CS Montenegro</t>
  </si>
  <si>
    <t>Surface of coastal SES Wetlands</t>
  </si>
  <si>
    <t>LEAC Aggregates - Coastal Wetlands Socio-Ecological Systems (SES)</t>
  </si>
  <si>
    <t>Intensive Agriculture Temperature 2000</t>
  </si>
  <si>
    <t>Urban temperature 2000</t>
  </si>
  <si>
    <t>Landscape Net Ecological Potential 2000</t>
  </si>
  <si>
    <t>Change in Intensive Agriculture temperature 1990-2000</t>
  </si>
  <si>
    <t>Population 2000</t>
  </si>
  <si>
    <t>Change in Landscape Net Ecological Potential 1990-2000</t>
  </si>
  <si>
    <t>Change in Urban temperature 1990-2000</t>
  </si>
  <si>
    <t>TOTAL VALUES IN SES</t>
  </si>
  <si>
    <t>Population Density (inhab/km²) 2000</t>
  </si>
  <si>
    <t>MEAN VALUES PER KM² IN SES</t>
  </si>
  <si>
    <t>Coastal Regions with SES Wetlands</t>
  </si>
  <si>
    <t>n.a.</t>
  </si>
  <si>
    <t>UNITS</t>
  </si>
  <si>
    <t>km²</t>
  </si>
  <si>
    <t>0-100</t>
  </si>
  <si>
    <t>inhabitants</t>
  </si>
  <si>
    <t>logN(MEFF)</t>
  </si>
  <si>
    <t>Mean Effective Mesh Size in SES 2005</t>
  </si>
  <si>
    <t>Effective Mesh Size  2005</t>
  </si>
  <si>
    <t>Nature designation index (combined N2000 &amp; national)</t>
  </si>
  <si>
    <t>DONYANA</t>
  </si>
  <si>
    <t>AMVRAKIKOS</t>
  </si>
  <si>
    <t>CAMARGUE</t>
  </si>
  <si>
    <t>DANUBE</t>
  </si>
  <si>
    <t>DOÑANA</t>
  </si>
  <si>
    <t>Wetland SES</t>
  </si>
  <si>
    <t>AMVRAKIKOS GREECE</t>
  </si>
  <si>
    <t>CAMARGUE   FRANCE</t>
  </si>
  <si>
    <t>DANUBE DELTA   ROMANIA</t>
  </si>
  <si>
    <t>DOÑANA      SPAIN</t>
  </si>
  <si>
    <t>n.a</t>
  </si>
  <si>
    <t>Units</t>
  </si>
  <si>
    <t>2000</t>
  </si>
  <si>
    <t>1990</t>
  </si>
  <si>
    <t>TOTAL</t>
  </si>
  <si>
    <t>Donana</t>
  </si>
  <si>
    <t>Danube Delta</t>
  </si>
  <si>
    <t>Amvrakikos</t>
  </si>
  <si>
    <t xml:space="preserve"> Continuous urban fabric</t>
  </si>
  <si>
    <t xml:space="preserve"> Discontinuous urban fabric</t>
  </si>
  <si>
    <t xml:space="preserve"> Industrial or commercial units</t>
  </si>
  <si>
    <t xml:space="preserve"> Road and rail networks and associated land</t>
  </si>
  <si>
    <t xml:space="preserve"> Port areas</t>
  </si>
  <si>
    <t xml:space="preserve"> Airports</t>
  </si>
  <si>
    <t xml:space="preserve"> Mineral extraction sites</t>
  </si>
  <si>
    <t xml:space="preserve"> Dump sites</t>
  </si>
  <si>
    <t xml:space="preserve"> Construction sites</t>
  </si>
  <si>
    <t xml:space="preserve"> Green urban areas</t>
  </si>
  <si>
    <t xml:space="preserve"> Sport and leisure facilities</t>
  </si>
  <si>
    <t xml:space="preserve"> Non-irrigated arable land</t>
  </si>
  <si>
    <t xml:space="preserve"> Permanently irrigated land</t>
  </si>
  <si>
    <t xml:space="preserve"> Rice fields</t>
  </si>
  <si>
    <t xml:space="preserve"> Vineyards</t>
  </si>
  <si>
    <t xml:space="preserve"> Fruit trees and berry plantations</t>
  </si>
  <si>
    <t xml:space="preserve"> Olive groves</t>
  </si>
  <si>
    <t xml:space="preserve"> Pastures</t>
  </si>
  <si>
    <t xml:space="preserve"> Annual crops associated with permanent crops</t>
  </si>
  <si>
    <t xml:space="preserve"> Complex cultivation patterns</t>
  </si>
  <si>
    <t xml:space="preserve"> Agro-forestry areas</t>
  </si>
  <si>
    <t xml:space="preserve"> Broad-leaved forest</t>
  </si>
  <si>
    <t xml:space="preserve"> Coniferous forest</t>
  </si>
  <si>
    <t xml:space="preserve"> Mixed forest</t>
  </si>
  <si>
    <t xml:space="preserve"> Natural grassland</t>
  </si>
  <si>
    <t xml:space="preserve"> Moors and heathland</t>
  </si>
  <si>
    <t xml:space="preserve"> Sclerophyllous vegetation</t>
  </si>
  <si>
    <t xml:space="preserve"> Transitional woodland shrub</t>
  </si>
  <si>
    <t xml:space="preserve"> Beaches, dunes and sand plains</t>
  </si>
  <si>
    <t xml:space="preserve"> Bare rock</t>
  </si>
  <si>
    <t xml:space="preserve"> Sparsely vegetated areas</t>
  </si>
  <si>
    <t xml:space="preserve"> Burnt areas</t>
  </si>
  <si>
    <t xml:space="preserve"> Glaciers and perpetual snow</t>
  </si>
  <si>
    <t xml:space="preserve"> Inland marshes</t>
  </si>
  <si>
    <t xml:space="preserve"> Peatbogs</t>
  </si>
  <si>
    <t xml:space="preserve"> Salt marshes</t>
  </si>
  <si>
    <t xml:space="preserve"> Salines</t>
  </si>
  <si>
    <t xml:space="preserve"> Intertidal flats</t>
  </si>
  <si>
    <t xml:space="preserve"> Water courses</t>
  </si>
  <si>
    <t xml:space="preserve"> Water bodies (lakes &amp; reservoirs)</t>
  </si>
  <si>
    <t xml:space="preserve"> Coastal lagoons</t>
  </si>
  <si>
    <t xml:space="preserve"> Estuaries</t>
  </si>
  <si>
    <t xml:space="preserve"> Sea and ocean</t>
  </si>
  <si>
    <t>Camargue</t>
  </si>
  <si>
    <t>Agriculture mosaics with natural vegetation</t>
  </si>
  <si>
    <t>Net change</t>
  </si>
  <si>
    <t>Flows 1990-2000</t>
  </si>
  <si>
    <t>lcf11</t>
  </si>
  <si>
    <t>Urban development/ infilling</t>
  </si>
  <si>
    <t>lcf12</t>
  </si>
  <si>
    <t>Recycling of developed urban land</t>
  </si>
  <si>
    <t>lcf13</t>
  </si>
  <si>
    <t>Development of green urban areas</t>
  </si>
  <si>
    <t>lcf21</t>
  </si>
  <si>
    <t>Urban dense residential sprawl</t>
  </si>
  <si>
    <t>lcf22</t>
  </si>
  <si>
    <t>Urban diffuse residential sprawl</t>
  </si>
  <si>
    <t>lcf31</t>
  </si>
  <si>
    <t>Sprawl of industrial &amp; commercial sites</t>
  </si>
  <si>
    <t>lcf32</t>
  </si>
  <si>
    <t>Sprawl of transport networks</t>
  </si>
  <si>
    <t>lcf33</t>
  </si>
  <si>
    <t>Sprawl of harbours</t>
  </si>
  <si>
    <t>lcf34</t>
  </si>
  <si>
    <t>Sprawl of airports</t>
  </si>
  <si>
    <t>lcf35</t>
  </si>
  <si>
    <t>Sprawl of mines and quarrying areas</t>
  </si>
  <si>
    <t>lcf36</t>
  </si>
  <si>
    <t>Sprawl of dumpsites</t>
  </si>
  <si>
    <t>lcf37</t>
  </si>
  <si>
    <t>Construction</t>
  </si>
  <si>
    <t>lcf38</t>
  </si>
  <si>
    <t>Sprawl of sport and leisure facilities</t>
  </si>
  <si>
    <t>lcf41</t>
  </si>
  <si>
    <t>Extension of set aside fallow land and pasture</t>
  </si>
  <si>
    <t>lcf412</t>
  </si>
  <si>
    <t>Diffuse extension of set aside fallow land and pasture</t>
  </si>
  <si>
    <t>lcf421</t>
  </si>
  <si>
    <t>Conversion from arable land to permanent irrigation perimeters</t>
  </si>
  <si>
    <t>lcf422</t>
  </si>
  <si>
    <t>Other internal conversions of arable land</t>
  </si>
  <si>
    <t>Conversion from olives groves to vineyards and orchards</t>
  </si>
  <si>
    <t>lcf433</t>
  </si>
  <si>
    <t>Other conversions between vineyards and orchards</t>
  </si>
  <si>
    <t>lcf441</t>
  </si>
  <si>
    <t>Conversion from permanent crops to permanent irrigation perimeters</t>
  </si>
  <si>
    <t>lcf442</t>
  </si>
  <si>
    <t>Conversion from vineyards and orchards to non-irrigated arable land</t>
  </si>
  <si>
    <t>lcf443</t>
  </si>
  <si>
    <t>Conversion from olive groves to non-irrigated arable land</t>
  </si>
  <si>
    <t>lcf444</t>
  </si>
  <si>
    <t>Diffuse conversion from permanent crops to arable land</t>
  </si>
  <si>
    <t>lcf451</t>
  </si>
  <si>
    <t>Conversion from arable land to vineyards and orchards</t>
  </si>
  <si>
    <t>lcf452</t>
  </si>
  <si>
    <t>Conversion from arable land to olive groves</t>
  </si>
  <si>
    <t>lcf461</t>
  </si>
  <si>
    <t>Conversion from pasture to permanent irrigation perimeters</t>
  </si>
  <si>
    <t>lcf462</t>
  </si>
  <si>
    <t>lcf463</t>
  </si>
  <si>
    <t>Diffuse conversion from pasture to arable and permanent crops</t>
  </si>
  <si>
    <t>lcf511</t>
  </si>
  <si>
    <t>Intensive conversion from forest to agriculture</t>
  </si>
  <si>
    <t>lcf512</t>
  </si>
  <si>
    <t>Diffuse conversion from forest to agriculture</t>
  </si>
  <si>
    <t>lcf521</t>
  </si>
  <si>
    <t>Intensive conversion from semi-natural land to agriculture</t>
  </si>
  <si>
    <t>lcf522</t>
  </si>
  <si>
    <t>Diffuse conversion from semi-natural land to agriculture</t>
  </si>
  <si>
    <t>lcf53</t>
  </si>
  <si>
    <t>Conversion from wetlands to agriculture</t>
  </si>
  <si>
    <t>lcf54</t>
  </si>
  <si>
    <t>Other conversions to agriculture</t>
  </si>
  <si>
    <t>lcf61</t>
  </si>
  <si>
    <t>Withdrawal of farming with woodland creation</t>
  </si>
  <si>
    <t>lcf62</t>
  </si>
  <si>
    <t>Withdrawal of farming without significant woodland creation</t>
  </si>
  <si>
    <t>lcf71</t>
  </si>
  <si>
    <t>Conversion from transitional woodland to forest</t>
  </si>
  <si>
    <t>lcf72</t>
  </si>
  <si>
    <t>New forest and woodland creation, afforestation</t>
  </si>
  <si>
    <t>lcf73</t>
  </si>
  <si>
    <t>Forests internal conversions</t>
  </si>
  <si>
    <t>lcf74</t>
  </si>
  <si>
    <t>Recent fellings, re-plantation and other transition</t>
  </si>
  <si>
    <t>lcf81</t>
  </si>
  <si>
    <t>Water bodies creation</t>
  </si>
  <si>
    <t>lcf82</t>
  </si>
  <si>
    <t>Water bodies management</t>
  </si>
  <si>
    <t>lcf91</t>
  </si>
  <si>
    <t>Semi-natural creation and rotation</t>
  </si>
  <si>
    <t>lcf912</t>
  </si>
  <si>
    <t>Semi-natural rotation</t>
  </si>
  <si>
    <t>lcf913</t>
  </si>
  <si>
    <t>Extension of water courses</t>
  </si>
  <si>
    <t>lcf92</t>
  </si>
  <si>
    <t>Forests and shrubs fires</t>
  </si>
  <si>
    <t>lcf93</t>
  </si>
  <si>
    <t>Coastal erosion</t>
  </si>
  <si>
    <t>lcf99</t>
  </si>
  <si>
    <t>Other changes and unknown</t>
  </si>
  <si>
    <t>No Change</t>
  </si>
  <si>
    <t>Land cover flows 1990-2000 - Mediterranean Coastal Wetlands Socio-Ecological Systems (SES)</t>
  </si>
  <si>
    <t>hectares</t>
  </si>
  <si>
    <t>Bulgaria</t>
  </si>
  <si>
    <t>Montenegro</t>
  </si>
  <si>
    <t>Spain</t>
  </si>
  <si>
    <t>France</t>
  </si>
  <si>
    <t>Greece</t>
  </si>
  <si>
    <t>Croatia</t>
  </si>
  <si>
    <t>Italy</t>
  </si>
  <si>
    <t>Romania</t>
  </si>
  <si>
    <t>Slovenia</t>
  </si>
  <si>
    <t>Total</t>
  </si>
  <si>
    <t>BG1 SEVERNA BULGARIA</t>
  </si>
  <si>
    <t>BG2 YUZHNA BULGARIA</t>
  </si>
  <si>
    <t>CS (No NUTS)</t>
  </si>
  <si>
    <t>ES5 ESTE</t>
  </si>
  <si>
    <t>ES6 SUR</t>
  </si>
  <si>
    <t>FR8 MÉDITERRANÉE</t>
  </si>
  <si>
    <t>GR1 VOREIA ELLADA</t>
  </si>
  <si>
    <t>GR2 KENTRIKI ELLADA</t>
  </si>
  <si>
    <t>GR4 NISIA AIGAIOU, KRITI</t>
  </si>
  <si>
    <t>HR (No NUTS)</t>
  </si>
  <si>
    <t>ITD NORD-EST</t>
  </si>
  <si>
    <t>ITE CENTRO</t>
  </si>
  <si>
    <t>ITF SUD</t>
  </si>
  <si>
    <t>ITG ISOLE</t>
  </si>
  <si>
    <t>RO0 (Sud Est)</t>
  </si>
  <si>
    <t>SI0 SLOVENIJA</t>
  </si>
  <si>
    <t>Intensive conversion from pasture to non-irrigated crop land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</si>
</sst>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0.0000"/>
    <numFmt numFmtId="182" formatCode="0.000"/>
    <numFmt numFmtId="183" formatCode="0.0"/>
    <numFmt numFmtId="184" formatCode="&quot;Sí&quot;;&quot;Sí&quot;;&quot;No&quot;"/>
    <numFmt numFmtId="185" formatCode="&quot;Cert&quot;;&quot;Cert&quot;;&quot;Fals&quot;"/>
    <numFmt numFmtId="186" formatCode="&quot;Activat&quot;;&quot;Activat&quot;;&quot;Desactivat&quot;"/>
    <numFmt numFmtId="187" formatCode="[$€-2]\ #.##000_);[Red]\([$€-2]\ #.##000\)"/>
    <numFmt numFmtId="188" formatCode="0.00000000000"/>
    <numFmt numFmtId="189" formatCode="0.000000000000"/>
    <numFmt numFmtId="190" formatCode="0.0000000000"/>
    <numFmt numFmtId="191" formatCode="0.000000000"/>
    <numFmt numFmtId="192" formatCode="0.00000000"/>
    <numFmt numFmtId="193" formatCode="0.0000000"/>
    <numFmt numFmtId="194" formatCode="0.000000"/>
    <numFmt numFmtId="195" formatCode="0.0000000000000"/>
    <numFmt numFmtId="196" formatCode="0.00000000000000"/>
    <numFmt numFmtId="197" formatCode="0.000000000000000"/>
  </numFmts>
  <fonts count="1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b/>
      <sz val="8"/>
      <name val="Arial"/>
      <family val="2"/>
    </font>
    <font>
      <b/>
      <sz val="12"/>
      <name val="Arial"/>
      <family val="0"/>
    </font>
    <font>
      <sz val="10"/>
      <color indexed="8"/>
      <name val="Arial"/>
      <family val="0"/>
    </font>
    <font>
      <sz val="12"/>
      <name val="Arial"/>
      <family val="0"/>
    </font>
    <font>
      <i/>
      <sz val="10"/>
      <name val="Arial"/>
      <family val="0"/>
    </font>
    <font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7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1" xfId="0" applyNumberFormat="1" applyBorder="1" applyAlignment="1">
      <alignment/>
    </xf>
    <xf numFmtId="1" fontId="0" fillId="0" borderId="2" xfId="0" applyNumberFormat="1" applyBorder="1" applyAlignment="1">
      <alignment/>
    </xf>
    <xf numFmtId="1" fontId="1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" fontId="4" fillId="0" borderId="0" xfId="0" applyNumberFormat="1" applyFont="1" applyAlignment="1">
      <alignment horizontal="center" wrapText="1"/>
    </xf>
    <xf numFmtId="1" fontId="4" fillId="0" borderId="0" xfId="0" applyNumberFormat="1" applyFont="1" applyAlignment="1">
      <alignment wrapText="1"/>
    </xf>
    <xf numFmtId="1" fontId="4" fillId="0" borderId="1" xfId="0" applyNumberFormat="1" applyFont="1" applyBorder="1" applyAlignment="1">
      <alignment horizontal="center" wrapText="1"/>
    </xf>
    <xf numFmtId="1" fontId="5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 wrapText="1"/>
    </xf>
    <xf numFmtId="1" fontId="0" fillId="0" borderId="0" xfId="0" applyNumberFormat="1" applyFont="1" applyFill="1" applyAlignment="1">
      <alignment/>
    </xf>
    <xf numFmtId="1" fontId="4" fillId="0" borderId="1" xfId="0" applyNumberFormat="1" applyFont="1" applyFill="1" applyBorder="1" applyAlignment="1">
      <alignment horizontal="center" wrapText="1"/>
    </xf>
    <xf numFmtId="1" fontId="4" fillId="0" borderId="0" xfId="0" applyNumberFormat="1" applyFont="1" applyFill="1" applyAlignment="1">
      <alignment horizontal="center" wrapText="1"/>
    </xf>
    <xf numFmtId="1" fontId="4" fillId="0" borderId="2" xfId="0" applyNumberFormat="1" applyFont="1" applyFill="1" applyBorder="1" applyAlignment="1">
      <alignment horizontal="center" wrapText="1"/>
    </xf>
    <xf numFmtId="1" fontId="4" fillId="0" borderId="3" xfId="0" applyNumberFormat="1" applyFont="1" applyFill="1" applyBorder="1" applyAlignment="1">
      <alignment horizontal="center" wrapText="1"/>
    </xf>
    <xf numFmtId="1" fontId="4" fillId="0" borderId="4" xfId="0" applyNumberFormat="1" applyFont="1" applyFill="1" applyBorder="1" applyAlignment="1">
      <alignment horizontal="center" wrapText="1"/>
    </xf>
    <xf numFmtId="1" fontId="4" fillId="0" borderId="2" xfId="0" applyNumberFormat="1" applyFont="1" applyBorder="1" applyAlignment="1">
      <alignment horizontal="center" wrapText="1"/>
    </xf>
    <xf numFmtId="1" fontId="1" fillId="0" borderId="5" xfId="0" applyNumberFormat="1" applyFont="1" applyBorder="1" applyAlignment="1">
      <alignment/>
    </xf>
    <xf numFmtId="1" fontId="4" fillId="0" borderId="6" xfId="0" applyNumberFormat="1" applyFont="1" applyBorder="1" applyAlignment="1">
      <alignment horizontal="center" wrapText="1"/>
    </xf>
    <xf numFmtId="1" fontId="0" fillId="0" borderId="7" xfId="0" applyNumberFormat="1" applyBorder="1" applyAlignment="1">
      <alignment/>
    </xf>
    <xf numFmtId="1" fontId="4" fillId="0" borderId="7" xfId="0" applyNumberFormat="1" applyFont="1" applyBorder="1" applyAlignment="1">
      <alignment horizontal="center" wrapText="1"/>
    </xf>
    <xf numFmtId="1" fontId="0" fillId="0" borderId="0" xfId="0" applyNumberFormat="1" applyBorder="1" applyAlignment="1">
      <alignment/>
    </xf>
    <xf numFmtId="1" fontId="0" fillId="0" borderId="8" xfId="0" applyNumberFormat="1" applyBorder="1" applyAlignment="1">
      <alignment/>
    </xf>
    <xf numFmtId="1" fontId="4" fillId="0" borderId="9" xfId="0" applyNumberFormat="1" applyFont="1" applyBorder="1" applyAlignment="1">
      <alignment horizontal="center" wrapText="1"/>
    </xf>
    <xf numFmtId="1" fontId="4" fillId="0" borderId="7" xfId="0" applyNumberFormat="1" applyFont="1" applyFill="1" applyBorder="1" applyAlignment="1">
      <alignment horizontal="center" wrapText="1"/>
    </xf>
    <xf numFmtId="1" fontId="4" fillId="0" borderId="10" xfId="0" applyNumberFormat="1" applyFont="1" applyFill="1" applyBorder="1" applyAlignment="1">
      <alignment horizontal="center" wrapText="1"/>
    </xf>
    <xf numFmtId="1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/>
    </xf>
    <xf numFmtId="1" fontId="4" fillId="0" borderId="11" xfId="0" applyNumberFormat="1" applyFont="1" applyBorder="1" applyAlignment="1">
      <alignment wrapText="1"/>
    </xf>
    <xf numFmtId="1" fontId="4" fillId="0" borderId="12" xfId="0" applyNumberFormat="1" applyFont="1" applyBorder="1" applyAlignment="1">
      <alignment wrapText="1"/>
    </xf>
    <xf numFmtId="1" fontId="4" fillId="0" borderId="13" xfId="0" applyNumberFormat="1" applyFont="1" applyBorder="1" applyAlignment="1">
      <alignment wrapText="1"/>
    </xf>
    <xf numFmtId="1" fontId="4" fillId="0" borderId="14" xfId="0" applyNumberFormat="1" applyFont="1" applyBorder="1" applyAlignment="1">
      <alignment wrapText="1"/>
    </xf>
    <xf numFmtId="1" fontId="4" fillId="0" borderId="15" xfId="0" applyNumberFormat="1" applyFont="1" applyFill="1" applyBorder="1" applyAlignment="1">
      <alignment wrapText="1"/>
    </xf>
    <xf numFmtId="1" fontId="4" fillId="0" borderId="12" xfId="0" applyNumberFormat="1" applyFont="1" applyFill="1" applyBorder="1" applyAlignment="1">
      <alignment wrapText="1"/>
    </xf>
    <xf numFmtId="1" fontId="4" fillId="0" borderId="13" xfId="0" applyNumberFormat="1" applyFont="1" applyFill="1" applyBorder="1" applyAlignment="1">
      <alignment wrapText="1"/>
    </xf>
    <xf numFmtId="1" fontId="4" fillId="0" borderId="16" xfId="0" applyNumberFormat="1" applyFont="1" applyFill="1" applyBorder="1" applyAlignment="1">
      <alignment wrapText="1"/>
    </xf>
    <xf numFmtId="1" fontId="4" fillId="0" borderId="17" xfId="0" applyNumberFormat="1" applyFont="1" applyFill="1" applyBorder="1" applyAlignment="1">
      <alignment wrapText="1"/>
    </xf>
    <xf numFmtId="1" fontId="0" fillId="0" borderId="18" xfId="0" applyNumberFormat="1" applyBorder="1" applyAlignment="1">
      <alignment/>
    </xf>
    <xf numFmtId="1" fontId="0" fillId="0" borderId="18" xfId="0" applyNumberFormat="1" applyFont="1" applyFill="1" applyBorder="1" applyAlignment="1">
      <alignment/>
    </xf>
    <xf numFmtId="1" fontId="0" fillId="0" borderId="18" xfId="0" applyNumberFormat="1" applyFont="1" applyFill="1" applyBorder="1" applyAlignment="1">
      <alignment horizontal="right"/>
    </xf>
    <xf numFmtId="1" fontId="0" fillId="0" borderId="19" xfId="0" applyNumberFormat="1" applyFont="1" applyFill="1" applyBorder="1" applyAlignment="1">
      <alignment/>
    </xf>
    <xf numFmtId="1" fontId="0" fillId="0" borderId="20" xfId="0" applyNumberFormat="1" applyFont="1" applyFill="1" applyBorder="1" applyAlignment="1">
      <alignment horizontal="right"/>
    </xf>
    <xf numFmtId="1" fontId="0" fillId="0" borderId="21" xfId="0" applyNumberFormat="1" applyBorder="1" applyAlignment="1">
      <alignment/>
    </xf>
    <xf numFmtId="1" fontId="0" fillId="0" borderId="21" xfId="0" applyNumberFormat="1" applyFont="1" applyFill="1" applyBorder="1" applyAlignment="1">
      <alignment/>
    </xf>
    <xf numFmtId="1" fontId="0" fillId="0" borderId="21" xfId="0" applyNumberFormat="1" applyFont="1" applyFill="1" applyBorder="1" applyAlignment="1">
      <alignment horizontal="right"/>
    </xf>
    <xf numFmtId="1" fontId="0" fillId="0" borderId="22" xfId="0" applyNumberFormat="1" applyFont="1" applyFill="1" applyBorder="1" applyAlignment="1">
      <alignment/>
    </xf>
    <xf numFmtId="1" fontId="0" fillId="2" borderId="0" xfId="0" applyNumberForma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 horizontal="right"/>
    </xf>
    <xf numFmtId="1" fontId="0" fillId="2" borderId="20" xfId="0" applyNumberFormat="1" applyFont="1" applyFill="1" applyBorder="1" applyAlignment="1">
      <alignment/>
    </xf>
    <xf numFmtId="1" fontId="4" fillId="0" borderId="11" xfId="0" applyNumberFormat="1" applyFont="1" applyFill="1" applyBorder="1" applyAlignment="1">
      <alignment wrapText="1"/>
    </xf>
    <xf numFmtId="1" fontId="0" fillId="0" borderId="8" xfId="0" applyNumberFormat="1" applyFont="1" applyBorder="1" applyAlignment="1">
      <alignment/>
    </xf>
    <xf numFmtId="1" fontId="0" fillId="2" borderId="9" xfId="0" applyNumberFormat="1" applyFont="1" applyFill="1" applyBorder="1" applyAlignment="1">
      <alignment/>
    </xf>
    <xf numFmtId="1" fontId="0" fillId="0" borderId="9" xfId="0" applyNumberFormat="1" applyFont="1" applyBorder="1" applyAlignment="1">
      <alignment/>
    </xf>
    <xf numFmtId="1" fontId="0" fillId="0" borderId="23" xfId="0" applyNumberFormat="1" applyFont="1" applyBorder="1" applyAlignment="1">
      <alignment/>
    </xf>
    <xf numFmtId="1" fontId="0" fillId="0" borderId="24" xfId="0" applyNumberFormat="1" applyFont="1" applyFill="1" applyBorder="1" applyAlignment="1">
      <alignment/>
    </xf>
    <xf numFmtId="1" fontId="0" fillId="2" borderId="25" xfId="0" applyNumberFormat="1" applyFont="1" applyFill="1" applyBorder="1" applyAlignment="1">
      <alignment/>
    </xf>
    <xf numFmtId="1" fontId="0" fillId="0" borderId="25" xfId="0" applyNumberFormat="1" applyFont="1" applyFill="1" applyBorder="1" applyAlignment="1">
      <alignment/>
    </xf>
    <xf numFmtId="1" fontId="0" fillId="0" borderId="26" xfId="0" applyNumberFormat="1" applyFont="1" applyFill="1" applyBorder="1" applyAlignment="1">
      <alignment/>
    </xf>
    <xf numFmtId="1" fontId="0" fillId="2" borderId="9" xfId="0" applyNumberFormat="1" applyFill="1" applyBorder="1" applyAlignment="1">
      <alignment/>
    </xf>
    <xf numFmtId="1" fontId="0" fillId="0" borderId="9" xfId="0" applyNumberFormat="1" applyBorder="1" applyAlignment="1">
      <alignment/>
    </xf>
    <xf numFmtId="1" fontId="0" fillId="0" borderId="23" xfId="0" applyNumberFormat="1" applyBorder="1" applyAlignment="1">
      <alignment/>
    </xf>
    <xf numFmtId="1" fontId="0" fillId="0" borderId="0" xfId="0" applyNumberFormat="1" applyFill="1" applyAlignment="1">
      <alignment/>
    </xf>
    <xf numFmtId="1" fontId="1" fillId="0" borderId="0" xfId="0" applyNumberFormat="1" applyFont="1" applyFill="1" applyAlignment="1">
      <alignment/>
    </xf>
    <xf numFmtId="2" fontId="0" fillId="0" borderId="25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2" fontId="0" fillId="2" borderId="25" xfId="0" applyNumberFormat="1" applyFont="1" applyFill="1" applyBorder="1" applyAlignment="1">
      <alignment/>
    </xf>
    <xf numFmtId="2" fontId="0" fillId="2" borderId="0" xfId="0" applyNumberFormat="1" applyFont="1" applyFill="1" applyBorder="1" applyAlignment="1">
      <alignment/>
    </xf>
    <xf numFmtId="0" fontId="0" fillId="0" borderId="25" xfId="0" applyBorder="1" applyAlignment="1">
      <alignment/>
    </xf>
    <xf numFmtId="1" fontId="0" fillId="2" borderId="23" xfId="0" applyNumberFormat="1" applyFont="1" applyFill="1" applyBorder="1" applyAlignment="1">
      <alignment/>
    </xf>
    <xf numFmtId="1" fontId="0" fillId="2" borderId="21" xfId="0" applyNumberFormat="1" applyFont="1" applyFill="1" applyBorder="1" applyAlignment="1">
      <alignment/>
    </xf>
    <xf numFmtId="1" fontId="0" fillId="2" borderId="22" xfId="0" applyNumberFormat="1" applyFont="1" applyFill="1" applyBorder="1" applyAlignment="1">
      <alignment/>
    </xf>
    <xf numFmtId="2" fontId="0" fillId="2" borderId="26" xfId="0" applyNumberFormat="1" applyFont="1" applyFill="1" applyBorder="1" applyAlignment="1">
      <alignment/>
    </xf>
    <xf numFmtId="2" fontId="0" fillId="2" borderId="21" xfId="0" applyNumberFormat="1" applyFont="1" applyFill="1" applyBorder="1" applyAlignment="1">
      <alignment/>
    </xf>
    <xf numFmtId="1" fontId="4" fillId="0" borderId="27" xfId="0" applyNumberFormat="1" applyFont="1" applyBorder="1" applyAlignment="1">
      <alignment horizontal="center" wrapText="1"/>
    </xf>
    <xf numFmtId="1" fontId="4" fillId="0" borderId="28" xfId="0" applyNumberFormat="1" applyFont="1" applyFill="1" applyBorder="1" applyAlignment="1">
      <alignment horizontal="center" wrapText="1"/>
    </xf>
    <xf numFmtId="1" fontId="4" fillId="0" borderId="29" xfId="0" applyNumberFormat="1" applyFont="1" applyFill="1" applyBorder="1" applyAlignment="1">
      <alignment horizontal="center" wrapText="1"/>
    </xf>
    <xf numFmtId="1" fontId="4" fillId="0" borderId="30" xfId="0" applyNumberFormat="1" applyFont="1" applyFill="1" applyBorder="1" applyAlignment="1">
      <alignment horizontal="center" wrapText="1"/>
    </xf>
    <xf numFmtId="1" fontId="4" fillId="0" borderId="31" xfId="0" applyNumberFormat="1" applyFont="1" applyFill="1" applyBorder="1" applyAlignment="1">
      <alignment horizontal="center" wrapText="1"/>
    </xf>
    <xf numFmtId="1" fontId="4" fillId="0" borderId="32" xfId="0" applyNumberFormat="1" applyFont="1" applyFill="1" applyBorder="1" applyAlignment="1">
      <alignment horizontal="center" wrapText="1"/>
    </xf>
    <xf numFmtId="1" fontId="7" fillId="0" borderId="24" xfId="0" applyNumberFormat="1" applyFont="1" applyBorder="1" applyAlignment="1">
      <alignment horizontal="right" wrapText="1"/>
    </xf>
    <xf numFmtId="1" fontId="7" fillId="0" borderId="25" xfId="0" applyNumberFormat="1" applyFont="1" applyBorder="1" applyAlignment="1">
      <alignment horizontal="right" wrapText="1"/>
    </xf>
    <xf numFmtId="0" fontId="0" fillId="2" borderId="25" xfId="0" applyFill="1" applyBorder="1" applyAlignment="1">
      <alignment/>
    </xf>
    <xf numFmtId="0" fontId="0" fillId="2" borderId="26" xfId="0" applyFill="1" applyBorder="1" applyAlignment="1">
      <alignment/>
    </xf>
    <xf numFmtId="1" fontId="4" fillId="0" borderId="26" xfId="0" applyNumberFormat="1" applyFont="1" applyBorder="1" applyAlignment="1">
      <alignment wrapText="1"/>
    </xf>
    <xf numFmtId="1" fontId="4" fillId="0" borderId="33" xfId="0" applyNumberFormat="1" applyFont="1" applyBorder="1" applyAlignment="1">
      <alignment wrapText="1"/>
    </xf>
    <xf numFmtId="1" fontId="4" fillId="0" borderId="34" xfId="0" applyNumberFormat="1" applyFont="1" applyFill="1" applyBorder="1" applyAlignment="1">
      <alignment wrapText="1"/>
    </xf>
    <xf numFmtId="1" fontId="4" fillId="0" borderId="35" xfId="0" applyNumberFormat="1" applyFont="1" applyFill="1" applyBorder="1" applyAlignment="1">
      <alignment wrapText="1"/>
    </xf>
    <xf numFmtId="1" fontId="4" fillId="0" borderId="36" xfId="0" applyNumberFormat="1" applyFont="1" applyFill="1" applyBorder="1" applyAlignment="1">
      <alignment wrapText="1"/>
    </xf>
    <xf numFmtId="1" fontId="4" fillId="0" borderId="37" xfId="0" applyNumberFormat="1" applyFont="1" applyFill="1" applyBorder="1" applyAlignment="1">
      <alignment wrapText="1"/>
    </xf>
    <xf numFmtId="1" fontId="7" fillId="0" borderId="0" xfId="0" applyNumberFormat="1" applyFont="1" applyBorder="1" applyAlignment="1">
      <alignment horizontal="right" wrapText="1"/>
    </xf>
    <xf numFmtId="1" fontId="4" fillId="0" borderId="38" xfId="0" applyNumberFormat="1" applyFont="1" applyFill="1" applyBorder="1" applyAlignment="1">
      <alignment horizontal="center" wrapText="1"/>
    </xf>
    <xf numFmtId="1" fontId="4" fillId="0" borderId="39" xfId="0" applyNumberFormat="1" applyFont="1" applyFill="1" applyBorder="1" applyAlignment="1">
      <alignment wrapText="1"/>
    </xf>
    <xf numFmtId="1" fontId="4" fillId="0" borderId="40" xfId="0" applyNumberFormat="1" applyFont="1" applyFill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wrapText="1"/>
    </xf>
    <xf numFmtId="1" fontId="0" fillId="2" borderId="1" xfId="0" applyNumberFormat="1" applyFont="1" applyFill="1" applyBorder="1" applyAlignment="1">
      <alignment vertical="center"/>
    </xf>
    <xf numFmtId="1" fontId="0" fillId="0" borderId="1" xfId="0" applyNumberFormat="1" applyFont="1" applyFill="1" applyBorder="1" applyAlignment="1">
      <alignment vertical="center"/>
    </xf>
    <xf numFmtId="1" fontId="0" fillId="0" borderId="1" xfId="0" applyNumberFormat="1" applyFont="1" applyFill="1" applyBorder="1" applyAlignment="1">
      <alignment horizontal="right" vertical="center"/>
    </xf>
    <xf numFmtId="2" fontId="0" fillId="2" borderId="1" xfId="0" applyNumberFormat="1" applyFont="1" applyFill="1" applyBorder="1" applyAlignment="1">
      <alignment vertical="center"/>
    </xf>
    <xf numFmtId="2" fontId="0" fillId="0" borderId="1" xfId="0" applyNumberFormat="1" applyFont="1" applyFill="1" applyBorder="1" applyAlignment="1">
      <alignment vertical="center"/>
    </xf>
    <xf numFmtId="2" fontId="0" fillId="0" borderId="1" xfId="0" applyNumberFormat="1" applyFont="1" applyFill="1" applyBorder="1" applyAlignment="1">
      <alignment horizontal="right" vertical="center"/>
    </xf>
    <xf numFmtId="1" fontId="4" fillId="0" borderId="29" xfId="0" applyNumberFormat="1" applyFont="1" applyFill="1" applyBorder="1" applyAlignment="1">
      <alignment horizontal="center" vertical="center" wrapText="1"/>
    </xf>
    <xf numFmtId="1" fontId="4" fillId="0" borderId="29" xfId="0" applyNumberFormat="1" applyFont="1" applyFill="1" applyBorder="1" applyAlignment="1">
      <alignment wrapText="1"/>
    </xf>
    <xf numFmtId="1" fontId="4" fillId="0" borderId="41" xfId="0" applyNumberFormat="1" applyFont="1" applyFill="1" applyBorder="1" applyAlignment="1">
      <alignment horizontal="center" vertical="center" wrapText="1"/>
    </xf>
    <xf numFmtId="1" fontId="4" fillId="0" borderId="41" xfId="0" applyNumberFormat="1" applyFont="1" applyFill="1" applyBorder="1" applyAlignment="1">
      <alignment wrapText="1"/>
    </xf>
    <xf numFmtId="1" fontId="0" fillId="0" borderId="4" xfId="0" applyNumberFormat="1" applyFont="1" applyFill="1" applyBorder="1" applyAlignment="1">
      <alignment horizontal="right" vertical="center"/>
    </xf>
    <xf numFmtId="1" fontId="0" fillId="0" borderId="4" xfId="0" applyNumberFormat="1" applyFont="1" applyFill="1" applyBorder="1" applyAlignment="1">
      <alignment vertical="center"/>
    </xf>
    <xf numFmtId="1" fontId="4" fillId="0" borderId="35" xfId="0" applyNumberFormat="1" applyFont="1" applyFill="1" applyBorder="1" applyAlignment="1">
      <alignment horizontal="center" vertical="center" wrapText="1"/>
    </xf>
    <xf numFmtId="1" fontId="0" fillId="2" borderId="35" xfId="0" applyNumberFormat="1" applyFont="1" applyFill="1" applyBorder="1" applyAlignment="1">
      <alignment vertical="center"/>
    </xf>
    <xf numFmtId="1" fontId="0" fillId="0" borderId="35" xfId="0" applyNumberFormat="1" applyFont="1" applyFill="1" applyBorder="1" applyAlignment="1">
      <alignment horizontal="right" vertical="center"/>
    </xf>
    <xf numFmtId="1" fontId="0" fillId="0" borderId="37" xfId="0" applyNumberFormat="1" applyFont="1" applyFill="1" applyBorder="1" applyAlignment="1">
      <alignment horizontal="right" vertical="center"/>
    </xf>
    <xf numFmtId="2" fontId="0" fillId="2" borderId="41" xfId="0" applyNumberFormat="1" applyFont="1" applyFill="1" applyBorder="1" applyAlignment="1">
      <alignment vertical="center"/>
    </xf>
    <xf numFmtId="2" fontId="0" fillId="0" borderId="41" xfId="0" applyNumberFormat="1" applyFont="1" applyFill="1" applyBorder="1" applyAlignment="1">
      <alignment vertical="center"/>
    </xf>
    <xf numFmtId="2" fontId="0" fillId="0" borderId="42" xfId="0" applyNumberFormat="1" applyFont="1" applyFill="1" applyBorder="1" applyAlignment="1">
      <alignment vertical="center"/>
    </xf>
    <xf numFmtId="2" fontId="0" fillId="0" borderId="4" xfId="0" applyNumberFormat="1" applyFont="1" applyFill="1" applyBorder="1" applyAlignment="1">
      <alignment horizontal="right" vertical="center"/>
    </xf>
    <xf numFmtId="2" fontId="0" fillId="0" borderId="4" xfId="0" applyNumberFormat="1" applyFont="1" applyFill="1" applyBorder="1" applyAlignment="1">
      <alignment vertical="center"/>
    </xf>
    <xf numFmtId="1" fontId="4" fillId="0" borderId="41" xfId="0" applyNumberFormat="1" applyFont="1" applyBorder="1" applyAlignment="1">
      <alignment horizontal="center" vertical="center" wrapText="1"/>
    </xf>
    <xf numFmtId="1" fontId="4" fillId="0" borderId="43" xfId="0" applyNumberFormat="1" applyFont="1" applyBorder="1" applyAlignment="1">
      <alignment horizontal="center" vertical="center" wrapText="1"/>
    </xf>
    <xf numFmtId="1" fontId="4" fillId="0" borderId="43" xfId="0" applyNumberFormat="1" applyFont="1" applyBorder="1" applyAlignment="1">
      <alignment wrapText="1"/>
    </xf>
    <xf numFmtId="0" fontId="1" fillId="2" borderId="43" xfId="0" applyFont="1" applyFill="1" applyBorder="1" applyAlignment="1">
      <alignment horizontal="center" wrapText="1"/>
    </xf>
    <xf numFmtId="0" fontId="1" fillId="0" borderId="43" xfId="0" applyFont="1" applyBorder="1" applyAlignment="1">
      <alignment horizontal="center" wrapText="1"/>
    </xf>
    <xf numFmtId="0" fontId="1" fillId="0" borderId="44" xfId="0" applyFont="1" applyBorder="1" applyAlignment="1">
      <alignment horizontal="center" wrapText="1"/>
    </xf>
    <xf numFmtId="2" fontId="0" fillId="2" borderId="1" xfId="0" applyNumberFormat="1" applyFont="1" applyFill="1" applyBorder="1" applyAlignment="1">
      <alignment horizontal="right" vertical="center"/>
    </xf>
    <xf numFmtId="1" fontId="0" fillId="2" borderId="29" xfId="0" applyNumberFormat="1" applyFont="1" applyFill="1" applyBorder="1" applyAlignment="1">
      <alignment vertical="center"/>
    </xf>
    <xf numFmtId="1" fontId="0" fillId="0" borderId="29" xfId="0" applyNumberFormat="1" applyFont="1" applyFill="1" applyBorder="1" applyAlignment="1">
      <alignment vertical="center"/>
    </xf>
    <xf numFmtId="1" fontId="0" fillId="0" borderId="32" xfId="0" applyNumberFormat="1" applyFont="1" applyFill="1" applyBorder="1" applyAlignment="1">
      <alignment vertical="center"/>
    </xf>
    <xf numFmtId="1" fontId="4" fillId="0" borderId="41" xfId="0" applyNumberFormat="1" applyFont="1" applyBorder="1" applyAlignment="1">
      <alignment wrapText="1"/>
    </xf>
    <xf numFmtId="1" fontId="0" fillId="2" borderId="41" xfId="0" applyNumberFormat="1" applyFont="1" applyFill="1" applyBorder="1" applyAlignment="1">
      <alignment vertical="center"/>
    </xf>
    <xf numFmtId="1" fontId="0" fillId="0" borderId="41" xfId="0" applyNumberFormat="1" applyFont="1" applyBorder="1" applyAlignment="1">
      <alignment vertical="center"/>
    </xf>
    <xf numFmtId="1" fontId="0" fillId="0" borderId="42" xfId="0" applyNumberFormat="1" applyFont="1" applyBorder="1" applyAlignment="1">
      <alignment vertical="center"/>
    </xf>
    <xf numFmtId="0" fontId="9" fillId="0" borderId="45" xfId="21" applyFont="1" applyFill="1" applyBorder="1" applyAlignment="1">
      <alignment horizontal="right" wrapText="1"/>
      <protection/>
    </xf>
    <xf numFmtId="0" fontId="9" fillId="0" borderId="45" xfId="21" applyFont="1" applyFill="1" applyBorder="1" applyAlignment="1">
      <alignment wrapText="1"/>
      <protection/>
    </xf>
    <xf numFmtId="0" fontId="1" fillId="0" borderId="31" xfId="0" applyFont="1" applyBorder="1" applyAlignment="1">
      <alignment/>
    </xf>
    <xf numFmtId="1" fontId="0" fillId="0" borderId="46" xfId="0" applyNumberFormat="1" applyFont="1" applyBorder="1" applyAlignment="1">
      <alignment horizontal="center" vertical="center" wrapText="1"/>
    </xf>
    <xf numFmtId="1" fontId="0" fillId="0" borderId="41" xfId="0" applyNumberFormat="1" applyFont="1" applyBorder="1" applyAlignment="1">
      <alignment horizontal="center" vertical="center" wrapText="1"/>
    </xf>
    <xf numFmtId="1" fontId="8" fillId="0" borderId="28" xfId="0" applyNumberFormat="1" applyFont="1" applyFill="1" applyBorder="1" applyAlignment="1">
      <alignment horizontal="center" vertical="center" textRotation="90"/>
    </xf>
    <xf numFmtId="1" fontId="8" fillId="0" borderId="3" xfId="0" applyNumberFormat="1" applyFont="1" applyFill="1" applyBorder="1" applyAlignment="1">
      <alignment horizontal="center" vertical="center" textRotation="90"/>
    </xf>
    <xf numFmtId="1" fontId="8" fillId="0" borderId="40" xfId="0" applyNumberFormat="1" applyFont="1" applyFill="1" applyBorder="1" applyAlignment="1">
      <alignment horizontal="center" vertical="center" textRotation="90"/>
    </xf>
    <xf numFmtId="1" fontId="8" fillId="0" borderId="46" xfId="0" applyNumberFormat="1" applyFont="1" applyFill="1" applyBorder="1" applyAlignment="1">
      <alignment horizontal="center" vertical="center" textRotation="90"/>
    </xf>
    <xf numFmtId="0" fontId="0" fillId="0" borderId="47" xfId="0" applyBorder="1" applyAlignment="1">
      <alignment horizontal="center"/>
    </xf>
    <xf numFmtId="0" fontId="0" fillId="0" borderId="43" xfId="0" applyBorder="1" applyAlignment="1">
      <alignment horizontal="center"/>
    </xf>
    <xf numFmtId="1" fontId="4" fillId="0" borderId="5" xfId="0" applyNumberFormat="1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1" fontId="7" fillId="0" borderId="24" xfId="0" applyNumberFormat="1" applyFont="1" applyBorder="1" applyAlignment="1">
      <alignment horizontal="right" wrapText="1"/>
    </xf>
    <xf numFmtId="1" fontId="7" fillId="0" borderId="25" xfId="0" applyNumberFormat="1" applyFont="1" applyBorder="1" applyAlignment="1">
      <alignment horizontal="right" wrapText="1"/>
    </xf>
    <xf numFmtId="1" fontId="1" fillId="0" borderId="48" xfId="0" applyNumberFormat="1" applyFont="1" applyFill="1" applyBorder="1" applyAlignment="1">
      <alignment horizontal="center"/>
    </xf>
    <xf numFmtId="1" fontId="1" fillId="0" borderId="49" xfId="0" applyNumberFormat="1" applyFont="1" applyFill="1" applyBorder="1" applyAlignment="1">
      <alignment horizontal="center"/>
    </xf>
    <xf numFmtId="1" fontId="1" fillId="0" borderId="50" xfId="0" applyNumberFormat="1" applyFont="1" applyFill="1" applyBorder="1" applyAlignment="1">
      <alignment horizontal="center"/>
    </xf>
    <xf numFmtId="1" fontId="1" fillId="0" borderId="51" xfId="0" applyNumberFormat="1" applyFont="1" applyFill="1" applyBorder="1" applyAlignment="1">
      <alignment horizontal="center"/>
    </xf>
    <xf numFmtId="1" fontId="1" fillId="0" borderId="41" xfId="0" applyNumberFormat="1" applyFont="1" applyFill="1" applyBorder="1" applyAlignment="1">
      <alignment horizontal="center"/>
    </xf>
    <xf numFmtId="1" fontId="1" fillId="0" borderId="52" xfId="0" applyNumberFormat="1" applyFont="1" applyFill="1" applyBorder="1" applyAlignment="1">
      <alignment horizontal="center"/>
    </xf>
    <xf numFmtId="1" fontId="1" fillId="0" borderId="46" xfId="0" applyNumberFormat="1" applyFont="1" applyFill="1" applyBorder="1" applyAlignment="1">
      <alignment horizontal="center"/>
    </xf>
    <xf numFmtId="1" fontId="1" fillId="0" borderId="42" xfId="0" applyNumberFormat="1" applyFont="1" applyFill="1" applyBorder="1" applyAlignment="1">
      <alignment horizontal="center"/>
    </xf>
    <xf numFmtId="0" fontId="9" fillId="0" borderId="0" xfId="21" applyFont="1" applyFill="1" applyBorder="1" applyAlignment="1">
      <alignment horizontal="center"/>
      <protection/>
    </xf>
    <xf numFmtId="0" fontId="9" fillId="0" borderId="0" xfId="21" applyFont="1" applyFill="1" applyBorder="1" applyAlignment="1">
      <alignment horizontal="right" wrapText="1"/>
      <protection/>
    </xf>
    <xf numFmtId="0" fontId="0" fillId="0" borderId="0" xfId="0" applyFill="1" applyAlignment="1">
      <alignment/>
    </xf>
    <xf numFmtId="0" fontId="9" fillId="0" borderId="0" xfId="21" applyFont="1" applyFill="1" applyBorder="1" applyAlignment="1" quotePrefix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46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9" fillId="0" borderId="1" xfId="21" applyFont="1" applyFill="1" applyBorder="1" applyAlignment="1">
      <alignment horizontal="center" wrapText="1"/>
      <protection/>
    </xf>
    <xf numFmtId="0" fontId="9" fillId="0" borderId="1" xfId="21" applyFont="1" applyFill="1" applyBorder="1" applyAlignment="1" quotePrefix="1">
      <alignment horizontal="center" wrapText="1"/>
      <protection/>
    </xf>
    <xf numFmtId="0" fontId="0" fillId="0" borderId="0" xfId="0" applyFill="1" applyAlignment="1">
      <alignment wrapText="1"/>
    </xf>
    <xf numFmtId="0" fontId="9" fillId="0" borderId="4" xfId="21" applyFont="1" applyFill="1" applyBorder="1" applyAlignment="1">
      <alignment horizontal="center" wrapText="1"/>
      <protection/>
    </xf>
    <xf numFmtId="0" fontId="10" fillId="0" borderId="41" xfId="0" applyFont="1" applyFill="1" applyBorder="1" applyAlignment="1">
      <alignment horizontal="center"/>
    </xf>
    <xf numFmtId="0" fontId="10" fillId="0" borderId="42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2" borderId="0" xfId="0" applyFont="1" applyFill="1" applyBorder="1" applyAlignment="1">
      <alignment horizontal="left" vertical="center"/>
    </xf>
    <xf numFmtId="0" fontId="9" fillId="3" borderId="0" xfId="21" applyFont="1" applyFill="1" applyBorder="1" applyAlignment="1">
      <alignment horizontal="right" wrapText="1"/>
      <protection/>
    </xf>
    <xf numFmtId="0" fontId="0" fillId="2" borderId="0" xfId="0" applyFill="1" applyBorder="1" applyAlignment="1">
      <alignment/>
    </xf>
    <xf numFmtId="0" fontId="9" fillId="3" borderId="0" xfId="21" applyFont="1" applyFill="1" applyBorder="1" applyAlignment="1">
      <alignment wrapText="1"/>
      <protection/>
    </xf>
    <xf numFmtId="0" fontId="9" fillId="0" borderId="53" xfId="21" applyFont="1" applyFill="1" applyBorder="1" applyAlignment="1" quotePrefix="1">
      <alignment horizontal="center"/>
      <protection/>
    </xf>
    <xf numFmtId="0" fontId="9" fillId="0" borderId="54" xfId="21" applyFont="1" applyFill="1" applyBorder="1" applyAlignment="1">
      <alignment horizontal="right"/>
      <protection/>
    </xf>
    <xf numFmtId="0" fontId="9" fillId="3" borderId="53" xfId="21" applyFont="1" applyFill="1" applyBorder="1" applyAlignment="1">
      <alignment horizontal="right" wrapText="1"/>
      <protection/>
    </xf>
    <xf numFmtId="0" fontId="9" fillId="2" borderId="54" xfId="21" applyFont="1" applyFill="1" applyBorder="1" applyAlignment="1">
      <alignment horizontal="right"/>
      <protection/>
    </xf>
    <xf numFmtId="0" fontId="9" fillId="0" borderId="53" xfId="21" applyFont="1" applyFill="1" applyBorder="1" applyAlignment="1">
      <alignment horizontal="right" wrapText="1"/>
      <protection/>
    </xf>
    <xf numFmtId="0" fontId="0" fillId="2" borderId="53" xfId="0" applyFill="1" applyBorder="1" applyAlignment="1">
      <alignment/>
    </xf>
    <xf numFmtId="0" fontId="0" fillId="0" borderId="53" xfId="0" applyBorder="1" applyAlignment="1">
      <alignment/>
    </xf>
    <xf numFmtId="0" fontId="0" fillId="0" borderId="53" xfId="0" applyFill="1" applyBorder="1" applyAlignment="1">
      <alignment/>
    </xf>
    <xf numFmtId="0" fontId="0" fillId="2" borderId="55" xfId="0" applyFont="1" applyFill="1" applyBorder="1" applyAlignment="1">
      <alignment horizontal="left" vertical="center"/>
    </xf>
    <xf numFmtId="0" fontId="9" fillId="3" borderId="56" xfId="21" applyFont="1" applyFill="1" applyBorder="1" applyAlignment="1">
      <alignment horizontal="right" wrapText="1"/>
      <protection/>
    </xf>
    <xf numFmtId="0" fontId="0" fillId="2" borderId="55" xfId="0" applyFill="1" applyBorder="1" applyAlignment="1">
      <alignment/>
    </xf>
    <xf numFmtId="0" fontId="9" fillId="2" borderId="57" xfId="21" applyFont="1" applyFill="1" applyBorder="1" applyAlignment="1">
      <alignment horizontal="right"/>
      <protection/>
    </xf>
    <xf numFmtId="0" fontId="0" fillId="2" borderId="56" xfId="0" applyFill="1" applyBorder="1" applyAlignment="1">
      <alignment/>
    </xf>
    <xf numFmtId="0" fontId="0" fillId="0" borderId="52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 vertical="center"/>
    </xf>
    <xf numFmtId="0" fontId="9" fillId="0" borderId="20" xfId="21" applyFont="1" applyFill="1" applyBorder="1" applyAlignment="1">
      <alignment horizontal="right"/>
      <protection/>
    </xf>
    <xf numFmtId="0" fontId="0" fillId="2" borderId="25" xfId="0" applyFont="1" applyFill="1" applyBorder="1" applyAlignment="1">
      <alignment horizontal="center" vertical="center"/>
    </xf>
    <xf numFmtId="0" fontId="9" fillId="2" borderId="20" xfId="21" applyFont="1" applyFill="1" applyBorder="1" applyAlignment="1">
      <alignment horizontal="right"/>
      <protection/>
    </xf>
    <xf numFmtId="0" fontId="0" fillId="2" borderId="58" xfId="0" applyFont="1" applyFill="1" applyBorder="1" applyAlignment="1">
      <alignment horizontal="center" vertical="center"/>
    </xf>
    <xf numFmtId="0" fontId="9" fillId="2" borderId="59" xfId="21" applyFont="1" applyFill="1" applyBorder="1" applyAlignment="1">
      <alignment horizontal="right"/>
      <protection/>
    </xf>
    <xf numFmtId="0" fontId="0" fillId="0" borderId="60" xfId="0" applyFont="1" applyBorder="1" applyAlignment="1">
      <alignment/>
    </xf>
    <xf numFmtId="0" fontId="1" fillId="0" borderId="61" xfId="0" applyFont="1" applyFill="1" applyBorder="1" applyAlignment="1">
      <alignment horizontal="left" vertical="center"/>
    </xf>
    <xf numFmtId="0" fontId="1" fillId="0" borderId="62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63" xfId="0" applyFont="1" applyBorder="1" applyAlignment="1">
      <alignment/>
    </xf>
    <xf numFmtId="0" fontId="1" fillId="0" borderId="2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64" xfId="0" applyFill="1" applyBorder="1" applyAlignment="1">
      <alignment horizontal="right" indent="1"/>
    </xf>
    <xf numFmtId="0" fontId="0" fillId="2" borderId="64" xfId="0" applyFill="1" applyBorder="1" applyAlignment="1">
      <alignment horizontal="right" indent="1"/>
    </xf>
    <xf numFmtId="0" fontId="1" fillId="0" borderId="29" xfId="0" applyFont="1" applyBorder="1" applyAlignment="1">
      <alignment horizontal="right" indent="1"/>
    </xf>
    <xf numFmtId="0" fontId="0" fillId="0" borderId="13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11" fillId="0" borderId="53" xfId="0" applyFont="1" applyFill="1" applyBorder="1" applyAlignment="1">
      <alignment horizontal="left" vertical="center"/>
    </xf>
    <xf numFmtId="0" fontId="11" fillId="0" borderId="54" xfId="0" applyFont="1" applyFill="1" applyBorder="1" applyAlignment="1">
      <alignment vertical="center"/>
    </xf>
    <xf numFmtId="0" fontId="11" fillId="2" borderId="53" xfId="0" applyFont="1" applyFill="1" applyBorder="1" applyAlignment="1">
      <alignment horizontal="left" vertical="center"/>
    </xf>
    <xf numFmtId="0" fontId="11" fillId="2" borderId="54" xfId="0" applyFont="1" applyFill="1" applyBorder="1" applyAlignment="1">
      <alignment vertical="center"/>
    </xf>
    <xf numFmtId="0" fontId="0" fillId="0" borderId="30" xfId="0" applyFont="1" applyBorder="1" applyAlignment="1">
      <alignment horizontal="left"/>
    </xf>
    <xf numFmtId="0" fontId="0" fillId="0" borderId="30" xfId="0" applyFont="1" applyFill="1" applyBorder="1" applyAlignment="1">
      <alignment horizontal="left" wrapText="1"/>
    </xf>
    <xf numFmtId="0" fontId="0" fillId="0" borderId="31" xfId="0" applyFont="1" applyFill="1" applyBorder="1" applyAlignment="1">
      <alignment wrapText="1"/>
    </xf>
    <xf numFmtId="0" fontId="0" fillId="0" borderId="29" xfId="0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textRotation="90" wrapText="1"/>
    </xf>
    <xf numFmtId="0" fontId="0" fillId="0" borderId="1" xfId="0" applyBorder="1" applyAlignment="1">
      <alignment horizontal="center" textRotation="90" wrapText="1"/>
    </xf>
    <xf numFmtId="0" fontId="0" fillId="0" borderId="2" xfId="0" applyBorder="1" applyAlignment="1">
      <alignment horizontal="center" textRotation="90" wrapText="1"/>
    </xf>
    <xf numFmtId="0" fontId="0" fillId="0" borderId="0" xfId="0" applyBorder="1" applyAlignment="1">
      <alignment horizontal="center" wrapText="1"/>
    </xf>
    <xf numFmtId="0" fontId="0" fillId="0" borderId="64" xfId="0" applyBorder="1" applyAlignment="1">
      <alignment/>
    </xf>
    <xf numFmtId="0" fontId="0" fillId="2" borderId="64" xfId="0" applyFill="1" applyBorder="1" applyAlignment="1">
      <alignment/>
    </xf>
    <xf numFmtId="0" fontId="11" fillId="0" borderId="56" xfId="0" applyFont="1" applyFill="1" applyBorder="1" applyAlignment="1">
      <alignment horizontal="left" vertical="center"/>
    </xf>
    <xf numFmtId="0" fontId="11" fillId="0" borderId="57" xfId="0" applyFont="1" applyFill="1" applyBorder="1" applyAlignment="1">
      <alignment vertical="center"/>
    </xf>
    <xf numFmtId="0" fontId="0" fillId="0" borderId="55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 horizontal="left"/>
    </xf>
    <xf numFmtId="0" fontId="11" fillId="2" borderId="67" xfId="0" applyFont="1" applyFill="1" applyBorder="1" applyAlignment="1">
      <alignment vertical="center"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0" fillId="0" borderId="0" xfId="0" applyBorder="1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2" xfId="21"/>
    <cellStyle name="Percent" xfId="22"/>
  </cellStyles>
  <dxfs count="1">
    <dxf>
      <font>
        <strike val="0"/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workbookViewId="0" topLeftCell="A1">
      <selection activeCell="J25" sqref="J25"/>
    </sheetView>
  </sheetViews>
  <sheetFormatPr defaultColWidth="9.140625" defaultRowHeight="12.75"/>
  <cols>
    <col min="1" max="1" width="6.57421875" style="208" bestFit="1" customWidth="1"/>
    <col min="2" max="2" width="59.421875" style="207" bestFit="1" customWidth="1"/>
    <col min="3" max="6" width="13.28125" style="176" customWidth="1"/>
  </cols>
  <sheetData>
    <row r="1" spans="1:6" s="161" customFormat="1" ht="30">
      <c r="A1" s="212"/>
      <c r="B1" s="213"/>
      <c r="C1" s="222" t="s">
        <v>115</v>
      </c>
      <c r="D1" s="222" t="s">
        <v>159</v>
      </c>
      <c r="E1" s="222" t="s">
        <v>114</v>
      </c>
      <c r="F1" s="222" t="s">
        <v>113</v>
      </c>
    </row>
    <row r="2" spans="1:6" s="171" customFormat="1" ht="25.5">
      <c r="A2" s="219"/>
      <c r="B2" s="220"/>
      <c r="C2" s="221" t="s">
        <v>162</v>
      </c>
      <c r="D2" s="221" t="s">
        <v>162</v>
      </c>
      <c r="E2" s="221" t="s">
        <v>162</v>
      </c>
      <c r="F2" s="221" t="s">
        <v>162</v>
      </c>
    </row>
    <row r="3" spans="1:6" s="161" customFormat="1" ht="12.75">
      <c r="A3" s="214" t="s">
        <v>165</v>
      </c>
      <c r="B3" s="215" t="s">
        <v>166</v>
      </c>
      <c r="C3" s="209"/>
      <c r="D3" s="209"/>
      <c r="E3" s="209"/>
      <c r="F3" s="209">
        <v>15</v>
      </c>
    </row>
    <row r="4" spans="1:6" ht="12.75">
      <c r="A4" s="216" t="s">
        <v>169</v>
      </c>
      <c r="B4" s="217" t="s">
        <v>170</v>
      </c>
      <c r="C4" s="210"/>
      <c r="D4" s="210"/>
      <c r="E4" s="210"/>
      <c r="F4" s="210">
        <v>8</v>
      </c>
    </row>
    <row r="5" spans="1:6" s="161" customFormat="1" ht="12.75">
      <c r="A5" s="214" t="s">
        <v>171</v>
      </c>
      <c r="B5" s="215" t="s">
        <v>172</v>
      </c>
      <c r="C5" s="209">
        <v>62</v>
      </c>
      <c r="D5" s="209">
        <v>13</v>
      </c>
      <c r="E5" s="209"/>
      <c r="F5" s="209"/>
    </row>
    <row r="6" spans="1:6" ht="12.75">
      <c r="A6" s="216" t="s">
        <v>173</v>
      </c>
      <c r="B6" s="217" t="s">
        <v>174</v>
      </c>
      <c r="C6" s="210">
        <v>218</v>
      </c>
      <c r="D6" s="210"/>
      <c r="E6" s="210">
        <v>26</v>
      </c>
      <c r="F6" s="210">
        <v>6</v>
      </c>
    </row>
    <row r="7" spans="1:6" s="161" customFormat="1" ht="12.75">
      <c r="A7" s="214" t="s">
        <v>181</v>
      </c>
      <c r="B7" s="215" t="s">
        <v>182</v>
      </c>
      <c r="C7" s="209">
        <v>115</v>
      </c>
      <c r="D7" s="209"/>
      <c r="E7" s="209"/>
      <c r="F7" s="209">
        <v>10</v>
      </c>
    </row>
    <row r="8" spans="1:6" ht="12.75">
      <c r="A8" s="216" t="s">
        <v>185</v>
      </c>
      <c r="B8" s="217" t="s">
        <v>186</v>
      </c>
      <c r="C8" s="210">
        <v>123</v>
      </c>
      <c r="D8" s="210"/>
      <c r="E8" s="210"/>
      <c r="F8" s="210">
        <v>23</v>
      </c>
    </row>
    <row r="9" spans="1:6" s="161" customFormat="1" ht="12.75">
      <c r="A9" s="214" t="s">
        <v>187</v>
      </c>
      <c r="B9" s="215" t="s">
        <v>188</v>
      </c>
      <c r="C9" s="209"/>
      <c r="D9" s="209"/>
      <c r="E9" s="209">
        <v>39</v>
      </c>
      <c r="F9" s="209">
        <v>43</v>
      </c>
    </row>
    <row r="10" spans="1:6" ht="12.75">
      <c r="A10" s="216" t="s">
        <v>191</v>
      </c>
      <c r="B10" s="217" t="s">
        <v>192</v>
      </c>
      <c r="C10" s="210">
        <v>9</v>
      </c>
      <c r="D10" s="210"/>
      <c r="E10" s="210"/>
      <c r="F10" s="210">
        <v>331</v>
      </c>
    </row>
    <row r="11" spans="1:6" s="161" customFormat="1" ht="12.75">
      <c r="A11" s="214" t="s">
        <v>193</v>
      </c>
      <c r="B11" s="215" t="s">
        <v>194</v>
      </c>
      <c r="C11" s="209"/>
      <c r="D11" s="209">
        <v>52</v>
      </c>
      <c r="E11" s="209"/>
      <c r="F11" s="209">
        <v>327</v>
      </c>
    </row>
    <row r="12" spans="1:6" ht="12.75">
      <c r="A12" s="216" t="s">
        <v>195</v>
      </c>
      <c r="B12" s="217" t="s">
        <v>196</v>
      </c>
      <c r="C12" s="210"/>
      <c r="D12" s="210"/>
      <c r="E12" s="210"/>
      <c r="F12" s="210">
        <v>248</v>
      </c>
    </row>
    <row r="13" spans="1:6" s="161" customFormat="1" ht="12.75">
      <c r="A13" s="214" t="s">
        <v>198</v>
      </c>
      <c r="B13" s="215" t="s">
        <v>199</v>
      </c>
      <c r="C13" s="209"/>
      <c r="D13" s="209"/>
      <c r="E13" s="209"/>
      <c r="F13" s="209">
        <v>12</v>
      </c>
    </row>
    <row r="14" spans="1:6" ht="12.75">
      <c r="A14" s="216" t="s">
        <v>200</v>
      </c>
      <c r="B14" s="217" t="s">
        <v>201</v>
      </c>
      <c r="C14" s="210"/>
      <c r="D14" s="210">
        <v>61</v>
      </c>
      <c r="E14" s="210"/>
      <c r="F14" s="210">
        <v>18</v>
      </c>
    </row>
    <row r="15" spans="1:6" s="161" customFormat="1" ht="12.75">
      <c r="A15" s="214" t="s">
        <v>202</v>
      </c>
      <c r="B15" s="215" t="s">
        <v>203</v>
      </c>
      <c r="C15" s="209"/>
      <c r="D15" s="209"/>
      <c r="E15" s="209">
        <v>39</v>
      </c>
      <c r="F15" s="209"/>
    </row>
    <row r="16" spans="1:6" ht="12.75">
      <c r="A16" s="216" t="s">
        <v>206</v>
      </c>
      <c r="B16" s="217" t="s">
        <v>207</v>
      </c>
      <c r="C16" s="210"/>
      <c r="D16" s="210">
        <v>24</v>
      </c>
      <c r="E16" s="210"/>
      <c r="F16" s="210"/>
    </row>
    <row r="17" spans="1:6" s="161" customFormat="1" ht="12.75">
      <c r="A17" s="214" t="s">
        <v>208</v>
      </c>
      <c r="B17" s="215" t="s">
        <v>209</v>
      </c>
      <c r="C17" s="209"/>
      <c r="D17" s="209">
        <v>16</v>
      </c>
      <c r="E17" s="209"/>
      <c r="F17" s="209">
        <v>186</v>
      </c>
    </row>
    <row r="18" spans="1:6" ht="12.75">
      <c r="A18" s="216" t="s">
        <v>215</v>
      </c>
      <c r="B18" s="217" t="s">
        <v>216</v>
      </c>
      <c r="C18" s="210">
        <v>52</v>
      </c>
      <c r="D18" s="210">
        <v>35</v>
      </c>
      <c r="E18" s="210"/>
      <c r="F18" s="210">
        <v>35</v>
      </c>
    </row>
    <row r="19" spans="1:6" s="161" customFormat="1" ht="12.75">
      <c r="A19" s="214" t="s">
        <v>217</v>
      </c>
      <c r="B19" s="215" t="s">
        <v>218</v>
      </c>
      <c r="C19" s="209"/>
      <c r="D19" s="209"/>
      <c r="E19" s="209"/>
      <c r="F19" s="209">
        <v>435</v>
      </c>
    </row>
    <row r="20" spans="1:6" ht="12.75">
      <c r="A20" s="216" t="s">
        <v>219</v>
      </c>
      <c r="B20" s="217" t="s">
        <v>220</v>
      </c>
      <c r="C20" s="210">
        <v>10</v>
      </c>
      <c r="D20" s="210"/>
      <c r="E20" s="210"/>
      <c r="F20" s="210">
        <v>73</v>
      </c>
    </row>
    <row r="21" spans="1:6" s="161" customFormat="1" ht="12.75">
      <c r="A21" s="214" t="s">
        <v>221</v>
      </c>
      <c r="B21" s="215" t="s">
        <v>222</v>
      </c>
      <c r="C21" s="209">
        <v>38</v>
      </c>
      <c r="D21" s="209">
        <v>82</v>
      </c>
      <c r="E21" s="209"/>
      <c r="F21" s="209">
        <v>1079</v>
      </c>
    </row>
    <row r="22" spans="1:6" ht="12.75">
      <c r="A22" s="216" t="s">
        <v>223</v>
      </c>
      <c r="B22" s="217" t="s">
        <v>224</v>
      </c>
      <c r="C22" s="210">
        <v>86</v>
      </c>
      <c r="D22" s="210"/>
      <c r="E22" s="210"/>
      <c r="F22" s="210">
        <v>300</v>
      </c>
    </row>
    <row r="23" spans="1:6" s="161" customFormat="1" ht="12.75">
      <c r="A23" s="214" t="s">
        <v>225</v>
      </c>
      <c r="B23" s="215" t="s">
        <v>226</v>
      </c>
      <c r="C23" s="209">
        <v>28</v>
      </c>
      <c r="D23" s="209">
        <v>29</v>
      </c>
      <c r="E23" s="209"/>
      <c r="F23" s="209">
        <v>223</v>
      </c>
    </row>
    <row r="24" spans="1:6" ht="12.75">
      <c r="A24" s="216" t="s">
        <v>227</v>
      </c>
      <c r="B24" s="217" t="s">
        <v>228</v>
      </c>
      <c r="C24" s="210"/>
      <c r="D24" s="210">
        <v>19</v>
      </c>
      <c r="E24" s="210"/>
      <c r="F24" s="210">
        <v>22</v>
      </c>
    </row>
    <row r="25" spans="1:6" s="161" customFormat="1" ht="12.75">
      <c r="A25" s="214" t="s">
        <v>231</v>
      </c>
      <c r="B25" s="215" t="s">
        <v>232</v>
      </c>
      <c r="C25" s="209"/>
      <c r="D25" s="209"/>
      <c r="E25" s="209"/>
      <c r="F25" s="209">
        <v>308</v>
      </c>
    </row>
    <row r="26" spans="1:6" ht="12.75">
      <c r="A26" s="216" t="s">
        <v>233</v>
      </c>
      <c r="B26" s="217" t="s">
        <v>234</v>
      </c>
      <c r="C26" s="210"/>
      <c r="D26" s="210"/>
      <c r="E26" s="210">
        <v>330</v>
      </c>
      <c r="F26" s="210">
        <v>1170</v>
      </c>
    </row>
    <row r="27" spans="1:6" s="161" customFormat="1" ht="12.75">
      <c r="A27" s="214" t="s">
        <v>235</v>
      </c>
      <c r="B27" s="215" t="s">
        <v>236</v>
      </c>
      <c r="C27" s="209"/>
      <c r="D27" s="209"/>
      <c r="E27" s="209"/>
      <c r="F27" s="209">
        <v>1323</v>
      </c>
    </row>
    <row r="28" spans="1:6" ht="12.75">
      <c r="A28" s="216" t="s">
        <v>237</v>
      </c>
      <c r="B28" s="217" t="s">
        <v>238</v>
      </c>
      <c r="C28" s="210"/>
      <c r="D28" s="210"/>
      <c r="E28" s="210"/>
      <c r="F28" s="210">
        <v>121</v>
      </c>
    </row>
    <row r="29" spans="1:6" s="161" customFormat="1" ht="12.75">
      <c r="A29" s="214" t="s">
        <v>239</v>
      </c>
      <c r="B29" s="215" t="s">
        <v>240</v>
      </c>
      <c r="C29" s="209">
        <v>22</v>
      </c>
      <c r="D29" s="209"/>
      <c r="E29" s="209">
        <v>295</v>
      </c>
      <c r="F29" s="209">
        <v>12526</v>
      </c>
    </row>
    <row r="30" spans="1:6" ht="12.75">
      <c r="A30" s="216" t="s">
        <v>241</v>
      </c>
      <c r="B30" s="217" t="s">
        <v>242</v>
      </c>
      <c r="C30" s="210"/>
      <c r="D30" s="210"/>
      <c r="E30" s="210"/>
      <c r="F30" s="210">
        <v>8</v>
      </c>
    </row>
    <row r="31" spans="1:6" s="161" customFormat="1" ht="12.75">
      <c r="A31" s="214" t="s">
        <v>245</v>
      </c>
      <c r="B31" s="215" t="s">
        <v>246</v>
      </c>
      <c r="C31" s="209">
        <v>349</v>
      </c>
      <c r="D31" s="209"/>
      <c r="E31" s="209">
        <v>102</v>
      </c>
      <c r="F31" s="209">
        <v>323</v>
      </c>
    </row>
    <row r="32" spans="1:6" ht="12.75">
      <c r="A32" s="216" t="s">
        <v>253</v>
      </c>
      <c r="B32" s="217" t="s">
        <v>254</v>
      </c>
      <c r="C32" s="210"/>
      <c r="D32" s="210">
        <v>29</v>
      </c>
      <c r="E32" s="210"/>
      <c r="F32" s="210"/>
    </row>
    <row r="33" spans="1:6" s="161" customFormat="1" ht="12.75">
      <c r="A33" s="214" t="s">
        <v>255</v>
      </c>
      <c r="B33" s="215" t="s">
        <v>256</v>
      </c>
      <c r="C33" s="209">
        <v>65</v>
      </c>
      <c r="D33" s="209">
        <v>57</v>
      </c>
      <c r="E33" s="209">
        <v>132</v>
      </c>
      <c r="F33" s="209">
        <v>70</v>
      </c>
    </row>
    <row r="34" spans="1:6" ht="11.25" customHeight="1">
      <c r="A34" s="216"/>
      <c r="B34" s="217" t="s">
        <v>257</v>
      </c>
      <c r="C34" s="210">
        <v>137185</v>
      </c>
      <c r="D34" s="210">
        <v>81002</v>
      </c>
      <c r="E34" s="210">
        <v>455630</v>
      </c>
      <c r="F34" s="210">
        <v>127725</v>
      </c>
    </row>
    <row r="35" spans="1:6" ht="12.75">
      <c r="A35" s="218"/>
      <c r="B35" s="138" t="s">
        <v>112</v>
      </c>
      <c r="C35" s="211">
        <f>SUM(C3:C34)</f>
        <v>138362</v>
      </c>
      <c r="D35" s="211">
        <f>SUM(D3:D34)</f>
        <v>81419</v>
      </c>
      <c r="E35" s="211">
        <f>SUM(E3:E34)</f>
        <v>456593</v>
      </c>
      <c r="F35" s="211">
        <f>SUM(F3:F34)</f>
        <v>146968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1"/>
  <sheetViews>
    <sheetView workbookViewId="0" topLeftCell="A1">
      <selection activeCell="P39" sqref="P39"/>
    </sheetView>
  </sheetViews>
  <sheetFormatPr defaultColWidth="9.140625" defaultRowHeight="12.75"/>
  <cols>
    <col min="1" max="1" width="5.140625" style="163" bestFit="1" customWidth="1"/>
    <col min="2" max="2" width="41.28125" style="163" bestFit="1" customWidth="1"/>
    <col min="3" max="4" width="9.140625" style="0" customWidth="1"/>
    <col min="5" max="5" width="9.140625" style="166" customWidth="1"/>
    <col min="6" max="7" width="9.140625" style="0" customWidth="1"/>
    <col min="8" max="8" width="9.140625" style="166" customWidth="1"/>
    <col min="9" max="10" width="9.140625" style="0" customWidth="1"/>
    <col min="11" max="11" width="9.140625" style="166" customWidth="1"/>
    <col min="14" max="14" width="9.140625" style="166" customWidth="1"/>
  </cols>
  <sheetData>
    <row r="1" spans="1:14" s="161" customFormat="1" ht="15">
      <c r="A1" s="167"/>
      <c r="B1" s="194"/>
      <c r="C1" s="173" t="s">
        <v>115</v>
      </c>
      <c r="D1" s="173"/>
      <c r="E1" s="173"/>
      <c r="F1" s="173" t="s">
        <v>159</v>
      </c>
      <c r="G1" s="173"/>
      <c r="H1" s="173"/>
      <c r="I1" s="173" t="s">
        <v>114</v>
      </c>
      <c r="J1" s="173"/>
      <c r="K1" s="173"/>
      <c r="L1" s="173" t="s">
        <v>113</v>
      </c>
      <c r="M1" s="173"/>
      <c r="N1" s="174"/>
    </row>
    <row r="2" spans="1:14" s="171" customFormat="1" ht="25.5">
      <c r="A2" s="168"/>
      <c r="B2" s="165"/>
      <c r="C2" s="170" t="s">
        <v>111</v>
      </c>
      <c r="D2" s="169">
        <v>2000</v>
      </c>
      <c r="E2" s="169" t="s">
        <v>161</v>
      </c>
      <c r="F2" s="170" t="s">
        <v>111</v>
      </c>
      <c r="G2" s="170" t="s">
        <v>110</v>
      </c>
      <c r="H2" s="169" t="s">
        <v>161</v>
      </c>
      <c r="I2" s="170" t="s">
        <v>111</v>
      </c>
      <c r="J2" s="170" t="s">
        <v>110</v>
      </c>
      <c r="K2" s="169" t="s">
        <v>161</v>
      </c>
      <c r="L2" s="170" t="s">
        <v>111</v>
      </c>
      <c r="M2" s="170" t="s">
        <v>110</v>
      </c>
      <c r="N2" s="172" t="s">
        <v>161</v>
      </c>
    </row>
    <row r="3" spans="1:14" s="161" customFormat="1" ht="12.75">
      <c r="A3" s="195">
        <v>111</v>
      </c>
      <c r="B3" s="164" t="s">
        <v>116</v>
      </c>
      <c r="C3" s="181"/>
      <c r="D3" s="159"/>
      <c r="E3" s="182">
        <f>D3-C3</f>
        <v>0</v>
      </c>
      <c r="F3" s="181"/>
      <c r="G3" s="162"/>
      <c r="H3" s="182">
        <f>G3-F3</f>
        <v>0</v>
      </c>
      <c r="I3" s="181"/>
      <c r="J3" s="162"/>
      <c r="K3" s="182">
        <f>J3-I3</f>
        <v>0</v>
      </c>
      <c r="L3" s="188">
        <v>110</v>
      </c>
      <c r="M3" s="175">
        <v>118</v>
      </c>
      <c r="N3" s="196">
        <f>M3-L3</f>
        <v>8</v>
      </c>
    </row>
    <row r="4" spans="1:14" ht="12.75">
      <c r="A4" s="197">
        <v>112</v>
      </c>
      <c r="B4" s="177" t="s">
        <v>117</v>
      </c>
      <c r="C4" s="183">
        <v>2309</v>
      </c>
      <c r="D4" s="179">
        <v>2371</v>
      </c>
      <c r="E4" s="184">
        <f>D4-C4</f>
        <v>62</v>
      </c>
      <c r="F4" s="186">
        <v>226</v>
      </c>
      <c r="G4" s="180">
        <v>239</v>
      </c>
      <c r="H4" s="184">
        <f>G4-F4</f>
        <v>13</v>
      </c>
      <c r="I4" s="183">
        <v>4624</v>
      </c>
      <c r="J4" s="178">
        <v>4624</v>
      </c>
      <c r="K4" s="184">
        <f>J4-I4</f>
        <v>0</v>
      </c>
      <c r="L4" s="183">
        <v>28</v>
      </c>
      <c r="M4" s="178">
        <v>28</v>
      </c>
      <c r="N4" s="198">
        <f>M4-L4</f>
        <v>0</v>
      </c>
    </row>
    <row r="5" spans="1:14" ht="12.75">
      <c r="A5" s="195">
        <v>121</v>
      </c>
      <c r="B5" s="164" t="s">
        <v>118</v>
      </c>
      <c r="C5" s="185">
        <v>570</v>
      </c>
      <c r="D5" s="97">
        <v>788</v>
      </c>
      <c r="E5" s="182">
        <f aca="true" t="shared" si="0" ref="E5:E46">D5-C5</f>
        <v>218</v>
      </c>
      <c r="F5" s="187"/>
      <c r="G5" s="97"/>
      <c r="H5" s="182">
        <f aca="true" t="shared" si="1" ref="H5:H46">G5-F5</f>
        <v>0</v>
      </c>
      <c r="I5" s="185">
        <v>421</v>
      </c>
      <c r="J5" s="97">
        <v>447</v>
      </c>
      <c r="K5" s="182">
        <f aca="true" t="shared" si="2" ref="K5:K46">J5-I5</f>
        <v>26</v>
      </c>
      <c r="L5" s="185">
        <v>25</v>
      </c>
      <c r="M5" s="97">
        <v>38</v>
      </c>
      <c r="N5" s="196">
        <f aca="true" t="shared" si="3" ref="N5:N46">M5-L5</f>
        <v>13</v>
      </c>
    </row>
    <row r="6" spans="1:14" ht="12.75">
      <c r="A6" s="197">
        <v>122</v>
      </c>
      <c r="B6" s="177" t="s">
        <v>119</v>
      </c>
      <c r="C6" s="183"/>
      <c r="D6" s="179"/>
      <c r="E6" s="184">
        <f t="shared" si="0"/>
        <v>0</v>
      </c>
      <c r="F6" s="186"/>
      <c r="G6" s="179"/>
      <c r="H6" s="184">
        <f t="shared" si="1"/>
        <v>0</v>
      </c>
      <c r="I6" s="183"/>
      <c r="J6" s="179"/>
      <c r="K6" s="184">
        <f t="shared" si="2"/>
        <v>0</v>
      </c>
      <c r="L6" s="183"/>
      <c r="M6" s="179"/>
      <c r="N6" s="198">
        <f t="shared" si="3"/>
        <v>0</v>
      </c>
    </row>
    <row r="7" spans="1:14" ht="12.75">
      <c r="A7" s="195">
        <v>123</v>
      </c>
      <c r="B7" s="164" t="s">
        <v>120</v>
      </c>
      <c r="C7" s="185"/>
      <c r="D7" s="97"/>
      <c r="E7" s="182">
        <f t="shared" si="0"/>
        <v>0</v>
      </c>
      <c r="F7" s="187"/>
      <c r="G7" s="97"/>
      <c r="H7" s="182">
        <f t="shared" si="1"/>
        <v>0</v>
      </c>
      <c r="I7" s="185">
        <v>139</v>
      </c>
      <c r="J7" s="97">
        <v>139</v>
      </c>
      <c r="K7" s="182">
        <f t="shared" si="2"/>
        <v>0</v>
      </c>
      <c r="L7" s="185"/>
      <c r="M7" s="97"/>
      <c r="N7" s="196">
        <f t="shared" si="3"/>
        <v>0</v>
      </c>
    </row>
    <row r="8" spans="1:14" ht="12.75">
      <c r="A8" s="197">
        <v>124</v>
      </c>
      <c r="B8" s="177" t="s">
        <v>121</v>
      </c>
      <c r="C8" s="183">
        <v>214</v>
      </c>
      <c r="D8" s="179">
        <v>214</v>
      </c>
      <c r="E8" s="184">
        <f t="shared" si="0"/>
        <v>0</v>
      </c>
      <c r="F8" s="186"/>
      <c r="G8" s="179"/>
      <c r="H8" s="184">
        <f t="shared" si="1"/>
        <v>0</v>
      </c>
      <c r="I8" s="183"/>
      <c r="J8" s="179"/>
      <c r="K8" s="184">
        <f t="shared" si="2"/>
        <v>0</v>
      </c>
      <c r="L8" s="183"/>
      <c r="M8" s="179"/>
      <c r="N8" s="198">
        <f t="shared" si="3"/>
        <v>0</v>
      </c>
    </row>
    <row r="9" spans="1:14" ht="12.75">
      <c r="A9" s="195">
        <v>131</v>
      </c>
      <c r="B9" s="164" t="s">
        <v>122</v>
      </c>
      <c r="C9" s="185">
        <v>115</v>
      </c>
      <c r="D9" s="97">
        <v>138</v>
      </c>
      <c r="E9" s="182">
        <f t="shared" si="0"/>
        <v>23</v>
      </c>
      <c r="F9" s="187"/>
      <c r="G9" s="97"/>
      <c r="H9" s="182">
        <f t="shared" si="1"/>
        <v>0</v>
      </c>
      <c r="I9" s="185">
        <v>193</v>
      </c>
      <c r="J9" s="97">
        <v>193</v>
      </c>
      <c r="K9" s="182">
        <f t="shared" si="2"/>
        <v>0</v>
      </c>
      <c r="L9" s="185">
        <v>253</v>
      </c>
      <c r="M9" s="97">
        <v>263</v>
      </c>
      <c r="N9" s="196">
        <f t="shared" si="3"/>
        <v>10</v>
      </c>
    </row>
    <row r="10" spans="1:14" ht="12.75">
      <c r="A10" s="197">
        <v>132</v>
      </c>
      <c r="B10" s="177" t="s">
        <v>123</v>
      </c>
      <c r="C10" s="183"/>
      <c r="D10" s="179"/>
      <c r="E10" s="184">
        <f t="shared" si="0"/>
        <v>0</v>
      </c>
      <c r="F10" s="186"/>
      <c r="G10" s="179"/>
      <c r="H10" s="184">
        <f t="shared" si="1"/>
        <v>0</v>
      </c>
      <c r="I10" s="183">
        <v>139</v>
      </c>
      <c r="J10" s="179">
        <v>139</v>
      </c>
      <c r="K10" s="184">
        <f t="shared" si="2"/>
        <v>0</v>
      </c>
      <c r="L10" s="183">
        <v>30</v>
      </c>
      <c r="M10" s="179"/>
      <c r="N10" s="198">
        <f t="shared" si="3"/>
        <v>-30</v>
      </c>
    </row>
    <row r="11" spans="1:14" ht="12.75">
      <c r="A11" s="195">
        <v>133</v>
      </c>
      <c r="B11" s="164" t="s">
        <v>124</v>
      </c>
      <c r="C11" s="185">
        <v>3</v>
      </c>
      <c r="D11" s="97">
        <v>126</v>
      </c>
      <c r="E11" s="182">
        <f t="shared" si="0"/>
        <v>123</v>
      </c>
      <c r="F11" s="187">
        <v>19</v>
      </c>
      <c r="G11" s="97"/>
      <c r="H11" s="182">
        <f t="shared" si="1"/>
        <v>-19</v>
      </c>
      <c r="I11" s="185">
        <v>56</v>
      </c>
      <c r="J11" s="97">
        <v>56</v>
      </c>
      <c r="K11" s="182">
        <f t="shared" si="2"/>
        <v>0</v>
      </c>
      <c r="L11" s="185">
        <v>43</v>
      </c>
      <c r="M11" s="97">
        <v>67</v>
      </c>
      <c r="N11" s="196">
        <f t="shared" si="3"/>
        <v>24</v>
      </c>
    </row>
    <row r="12" spans="1:14" ht="12.75">
      <c r="A12" s="197">
        <v>141</v>
      </c>
      <c r="B12" s="177" t="s">
        <v>125</v>
      </c>
      <c r="C12" s="183"/>
      <c r="D12" s="179"/>
      <c r="E12" s="184">
        <f t="shared" si="0"/>
        <v>0</v>
      </c>
      <c r="F12" s="186"/>
      <c r="G12" s="179"/>
      <c r="H12" s="184">
        <f t="shared" si="1"/>
        <v>0</v>
      </c>
      <c r="I12" s="183"/>
      <c r="J12" s="179"/>
      <c r="K12" s="184">
        <f t="shared" si="2"/>
        <v>0</v>
      </c>
      <c r="L12" s="183"/>
      <c r="M12" s="179"/>
      <c r="N12" s="198">
        <f t="shared" si="3"/>
        <v>0</v>
      </c>
    </row>
    <row r="13" spans="1:14" ht="12.75">
      <c r="A13" s="195">
        <v>142</v>
      </c>
      <c r="B13" s="164" t="s">
        <v>126</v>
      </c>
      <c r="C13" s="185">
        <v>35</v>
      </c>
      <c r="D13" s="97">
        <v>35</v>
      </c>
      <c r="E13" s="182">
        <f t="shared" si="0"/>
        <v>0</v>
      </c>
      <c r="F13" s="187">
        <v>26</v>
      </c>
      <c r="G13" s="97">
        <v>26</v>
      </c>
      <c r="H13" s="182">
        <f t="shared" si="1"/>
        <v>0</v>
      </c>
      <c r="I13" s="185">
        <v>140</v>
      </c>
      <c r="J13" s="97">
        <v>179</v>
      </c>
      <c r="K13" s="182">
        <f t="shared" si="2"/>
        <v>39</v>
      </c>
      <c r="L13" s="185">
        <v>18</v>
      </c>
      <c r="M13" s="97">
        <v>61</v>
      </c>
      <c r="N13" s="196">
        <f t="shared" si="3"/>
        <v>43</v>
      </c>
    </row>
    <row r="14" spans="1:14" ht="12.75">
      <c r="A14" s="197">
        <v>211</v>
      </c>
      <c r="B14" s="177" t="s">
        <v>127</v>
      </c>
      <c r="C14" s="183">
        <v>12236</v>
      </c>
      <c r="D14" s="179">
        <v>12288</v>
      </c>
      <c r="E14" s="184">
        <f t="shared" si="0"/>
        <v>52</v>
      </c>
      <c r="F14" s="186">
        <v>1186</v>
      </c>
      <c r="G14" s="179">
        <v>1134</v>
      </c>
      <c r="H14" s="184">
        <f t="shared" si="1"/>
        <v>-52</v>
      </c>
      <c r="I14" s="183">
        <v>60393</v>
      </c>
      <c r="J14" s="179">
        <v>60274</v>
      </c>
      <c r="K14" s="184">
        <f t="shared" si="2"/>
        <v>-119</v>
      </c>
      <c r="L14" s="183">
        <v>5803</v>
      </c>
      <c r="M14" s="179">
        <v>5302</v>
      </c>
      <c r="N14" s="198">
        <f t="shared" si="3"/>
        <v>-501</v>
      </c>
    </row>
    <row r="15" spans="1:14" ht="12.75">
      <c r="A15" s="195">
        <v>212</v>
      </c>
      <c r="B15" s="164" t="s">
        <v>128</v>
      </c>
      <c r="C15" s="185">
        <v>5713</v>
      </c>
      <c r="D15" s="97">
        <v>5700</v>
      </c>
      <c r="E15" s="182">
        <f t="shared" si="0"/>
        <v>-13</v>
      </c>
      <c r="F15" s="187"/>
      <c r="G15" s="97"/>
      <c r="H15" s="182">
        <f t="shared" si="1"/>
        <v>0</v>
      </c>
      <c r="I15" s="185"/>
      <c r="J15" s="97"/>
      <c r="K15" s="182">
        <f t="shared" si="2"/>
        <v>0</v>
      </c>
      <c r="L15" s="185">
        <v>3139</v>
      </c>
      <c r="M15" s="97">
        <v>4302</v>
      </c>
      <c r="N15" s="196">
        <f t="shared" si="3"/>
        <v>1163</v>
      </c>
    </row>
    <row r="16" spans="1:14" ht="12.75">
      <c r="A16" s="197">
        <v>213</v>
      </c>
      <c r="B16" s="177" t="s">
        <v>129</v>
      </c>
      <c r="C16" s="183">
        <v>406</v>
      </c>
      <c r="D16" s="179">
        <v>396</v>
      </c>
      <c r="E16" s="184">
        <f t="shared" si="0"/>
        <v>-10</v>
      </c>
      <c r="F16" s="186">
        <v>19925</v>
      </c>
      <c r="G16" s="179">
        <v>20174</v>
      </c>
      <c r="H16" s="184">
        <f t="shared" si="1"/>
        <v>249</v>
      </c>
      <c r="I16" s="183"/>
      <c r="J16" s="179"/>
      <c r="K16" s="184">
        <f t="shared" si="2"/>
        <v>0</v>
      </c>
      <c r="L16" s="183">
        <v>2792</v>
      </c>
      <c r="M16" s="179">
        <v>3144</v>
      </c>
      <c r="N16" s="198">
        <f t="shared" si="3"/>
        <v>352</v>
      </c>
    </row>
    <row r="17" spans="1:14" ht="12.75">
      <c r="A17" s="195">
        <v>221</v>
      </c>
      <c r="B17" s="164" t="s">
        <v>130</v>
      </c>
      <c r="C17" s="185"/>
      <c r="D17" s="97"/>
      <c r="E17" s="182">
        <f t="shared" si="0"/>
        <v>0</v>
      </c>
      <c r="F17" s="187">
        <v>208</v>
      </c>
      <c r="G17" s="97">
        <v>168</v>
      </c>
      <c r="H17" s="182">
        <f t="shared" si="1"/>
        <v>-40</v>
      </c>
      <c r="I17" s="185">
        <v>623</v>
      </c>
      <c r="J17" s="97">
        <v>584</v>
      </c>
      <c r="K17" s="182">
        <f t="shared" si="2"/>
        <v>-39</v>
      </c>
      <c r="L17" s="185">
        <v>30</v>
      </c>
      <c r="M17" s="97">
        <v>30</v>
      </c>
      <c r="N17" s="196">
        <f t="shared" si="3"/>
        <v>0</v>
      </c>
    </row>
    <row r="18" spans="1:14" ht="12.75">
      <c r="A18" s="197">
        <v>222</v>
      </c>
      <c r="B18" s="177" t="s">
        <v>131</v>
      </c>
      <c r="C18" s="183">
        <v>6645</v>
      </c>
      <c r="D18" s="179">
        <v>6533</v>
      </c>
      <c r="E18" s="184">
        <f t="shared" si="0"/>
        <v>-112</v>
      </c>
      <c r="F18" s="186">
        <v>327</v>
      </c>
      <c r="G18" s="179">
        <v>311</v>
      </c>
      <c r="H18" s="184">
        <f t="shared" si="1"/>
        <v>-16</v>
      </c>
      <c r="I18" s="183">
        <v>208</v>
      </c>
      <c r="J18" s="179">
        <v>208</v>
      </c>
      <c r="K18" s="184">
        <f t="shared" si="2"/>
        <v>0</v>
      </c>
      <c r="L18" s="183">
        <v>479</v>
      </c>
      <c r="M18" s="179">
        <v>868</v>
      </c>
      <c r="N18" s="198">
        <f t="shared" si="3"/>
        <v>389</v>
      </c>
    </row>
    <row r="19" spans="1:14" ht="12.75">
      <c r="A19" s="195">
        <v>223</v>
      </c>
      <c r="B19" s="164" t="s">
        <v>132</v>
      </c>
      <c r="C19" s="185">
        <v>4115</v>
      </c>
      <c r="D19" s="97">
        <v>4130</v>
      </c>
      <c r="E19" s="182">
        <f t="shared" si="0"/>
        <v>15</v>
      </c>
      <c r="F19" s="187"/>
      <c r="G19" s="97"/>
      <c r="H19" s="182">
        <f t="shared" si="1"/>
        <v>0</v>
      </c>
      <c r="I19" s="185"/>
      <c r="J19" s="97"/>
      <c r="K19" s="182">
        <f t="shared" si="2"/>
        <v>0</v>
      </c>
      <c r="L19" s="185">
        <v>831</v>
      </c>
      <c r="M19" s="97">
        <v>806</v>
      </c>
      <c r="N19" s="196">
        <f t="shared" si="3"/>
        <v>-25</v>
      </c>
    </row>
    <row r="20" spans="1:14" ht="12.75">
      <c r="A20" s="197">
        <v>231</v>
      </c>
      <c r="B20" s="177" t="s">
        <v>133</v>
      </c>
      <c r="C20" s="183">
        <v>98</v>
      </c>
      <c r="D20" s="179">
        <v>98</v>
      </c>
      <c r="E20" s="184">
        <f t="shared" si="0"/>
        <v>0</v>
      </c>
      <c r="F20" s="186"/>
      <c r="G20" s="179"/>
      <c r="H20" s="184">
        <f t="shared" si="1"/>
        <v>0</v>
      </c>
      <c r="I20" s="183">
        <v>2447</v>
      </c>
      <c r="J20" s="179">
        <v>2408</v>
      </c>
      <c r="K20" s="184">
        <f t="shared" si="2"/>
        <v>-39</v>
      </c>
      <c r="L20" s="183"/>
      <c r="M20" s="179"/>
      <c r="N20" s="198">
        <f t="shared" si="3"/>
        <v>0</v>
      </c>
    </row>
    <row r="21" spans="1:14" ht="12.75">
      <c r="A21" s="195">
        <v>241</v>
      </c>
      <c r="B21" s="164" t="s">
        <v>134</v>
      </c>
      <c r="C21" s="185"/>
      <c r="D21" s="97"/>
      <c r="E21" s="182">
        <f t="shared" si="0"/>
        <v>0</v>
      </c>
      <c r="F21" s="187"/>
      <c r="G21" s="97"/>
      <c r="H21" s="182">
        <f t="shared" si="1"/>
        <v>0</v>
      </c>
      <c r="I21" s="185"/>
      <c r="J21" s="97"/>
      <c r="K21" s="182">
        <f t="shared" si="2"/>
        <v>0</v>
      </c>
      <c r="L21" s="185">
        <v>21</v>
      </c>
      <c r="M21" s="97"/>
      <c r="N21" s="196">
        <f t="shared" si="3"/>
        <v>-21</v>
      </c>
    </row>
    <row r="22" spans="1:14" ht="12.75">
      <c r="A22" s="197">
        <v>242</v>
      </c>
      <c r="B22" s="177" t="s">
        <v>135</v>
      </c>
      <c r="C22" s="183">
        <v>27753</v>
      </c>
      <c r="D22" s="179">
        <v>27535</v>
      </c>
      <c r="E22" s="184">
        <f t="shared" si="0"/>
        <v>-218</v>
      </c>
      <c r="F22" s="186">
        <v>3857</v>
      </c>
      <c r="G22" s="179">
        <v>3846</v>
      </c>
      <c r="H22" s="184">
        <f t="shared" si="1"/>
        <v>-11</v>
      </c>
      <c r="I22" s="183">
        <v>898</v>
      </c>
      <c r="J22" s="179">
        <v>898</v>
      </c>
      <c r="K22" s="184">
        <f t="shared" si="2"/>
        <v>0</v>
      </c>
      <c r="L22" s="183">
        <v>589</v>
      </c>
      <c r="M22" s="179">
        <v>883</v>
      </c>
      <c r="N22" s="198">
        <f t="shared" si="3"/>
        <v>294</v>
      </c>
    </row>
    <row r="23" spans="1:14" ht="12.75">
      <c r="A23" s="195">
        <v>243</v>
      </c>
      <c r="B23" s="164" t="s">
        <v>160</v>
      </c>
      <c r="C23" s="185">
        <v>14995</v>
      </c>
      <c r="D23" s="97">
        <v>15095</v>
      </c>
      <c r="E23" s="182">
        <f t="shared" si="0"/>
        <v>100</v>
      </c>
      <c r="F23" s="187"/>
      <c r="G23" s="97"/>
      <c r="H23" s="182">
        <f t="shared" si="1"/>
        <v>0</v>
      </c>
      <c r="I23" s="185">
        <v>181</v>
      </c>
      <c r="J23" s="97">
        <v>181</v>
      </c>
      <c r="K23" s="182">
        <f t="shared" si="2"/>
        <v>0</v>
      </c>
      <c r="L23" s="185">
        <v>1020</v>
      </c>
      <c r="M23" s="97">
        <v>1138</v>
      </c>
      <c r="N23" s="196">
        <f t="shared" si="3"/>
        <v>118</v>
      </c>
    </row>
    <row r="24" spans="1:14" ht="12.75">
      <c r="A24" s="197">
        <v>244</v>
      </c>
      <c r="B24" s="177" t="s">
        <v>136</v>
      </c>
      <c r="C24" s="183"/>
      <c r="D24" s="179"/>
      <c r="E24" s="184">
        <f t="shared" si="0"/>
        <v>0</v>
      </c>
      <c r="F24" s="186"/>
      <c r="G24" s="179"/>
      <c r="H24" s="184">
        <f t="shared" si="1"/>
        <v>0</v>
      </c>
      <c r="I24" s="183"/>
      <c r="J24" s="179"/>
      <c r="K24" s="184">
        <f t="shared" si="2"/>
        <v>0</v>
      </c>
      <c r="L24" s="183">
        <v>325</v>
      </c>
      <c r="M24" s="179">
        <v>324</v>
      </c>
      <c r="N24" s="198">
        <f t="shared" si="3"/>
        <v>-1</v>
      </c>
    </row>
    <row r="25" spans="1:14" ht="12.75">
      <c r="A25" s="195">
        <v>311</v>
      </c>
      <c r="B25" s="164" t="s">
        <v>137</v>
      </c>
      <c r="C25" s="185">
        <v>4792</v>
      </c>
      <c r="D25" s="97">
        <v>4765</v>
      </c>
      <c r="E25" s="182">
        <f t="shared" si="0"/>
        <v>-27</v>
      </c>
      <c r="F25" s="187">
        <v>24</v>
      </c>
      <c r="G25" s="97">
        <v>24</v>
      </c>
      <c r="H25" s="182">
        <f t="shared" si="1"/>
        <v>0</v>
      </c>
      <c r="I25" s="185">
        <v>21456</v>
      </c>
      <c r="J25" s="97">
        <v>21491</v>
      </c>
      <c r="K25" s="182">
        <f t="shared" si="2"/>
        <v>35</v>
      </c>
      <c r="L25" s="185">
        <v>18969</v>
      </c>
      <c r="M25" s="97">
        <v>7695</v>
      </c>
      <c r="N25" s="196">
        <f t="shared" si="3"/>
        <v>-11274</v>
      </c>
    </row>
    <row r="26" spans="1:14" ht="12.75">
      <c r="A26" s="197">
        <v>312</v>
      </c>
      <c r="B26" s="177" t="s">
        <v>138</v>
      </c>
      <c r="C26" s="183">
        <v>213</v>
      </c>
      <c r="D26" s="179">
        <v>209</v>
      </c>
      <c r="E26" s="184">
        <f t="shared" si="0"/>
        <v>-4</v>
      </c>
      <c r="F26" s="186">
        <v>157</v>
      </c>
      <c r="G26" s="179">
        <v>157</v>
      </c>
      <c r="H26" s="184">
        <f t="shared" si="1"/>
        <v>0</v>
      </c>
      <c r="I26" s="183"/>
      <c r="J26" s="179"/>
      <c r="K26" s="184">
        <f t="shared" si="2"/>
        <v>0</v>
      </c>
      <c r="L26" s="183">
        <v>29661</v>
      </c>
      <c r="M26" s="179">
        <v>29610</v>
      </c>
      <c r="N26" s="198">
        <f t="shared" si="3"/>
        <v>-51</v>
      </c>
    </row>
    <row r="27" spans="1:14" ht="12.75">
      <c r="A27" s="195">
        <v>313</v>
      </c>
      <c r="B27" s="164" t="s">
        <v>139</v>
      </c>
      <c r="C27" s="185">
        <v>807</v>
      </c>
      <c r="D27" s="97">
        <v>807</v>
      </c>
      <c r="E27" s="182">
        <f t="shared" si="0"/>
        <v>0</v>
      </c>
      <c r="F27" s="187"/>
      <c r="G27" s="97"/>
      <c r="H27" s="182">
        <f t="shared" si="1"/>
        <v>0</v>
      </c>
      <c r="I27" s="185"/>
      <c r="J27" s="97"/>
      <c r="K27" s="182">
        <f t="shared" si="2"/>
        <v>0</v>
      </c>
      <c r="L27" s="185">
        <v>1556</v>
      </c>
      <c r="M27" s="97">
        <v>1370</v>
      </c>
      <c r="N27" s="196">
        <f t="shared" si="3"/>
        <v>-186</v>
      </c>
    </row>
    <row r="28" spans="1:14" ht="12.75">
      <c r="A28" s="197">
        <v>321</v>
      </c>
      <c r="B28" s="177" t="s">
        <v>140</v>
      </c>
      <c r="C28" s="183">
        <v>11342</v>
      </c>
      <c r="D28" s="179">
        <v>11278</v>
      </c>
      <c r="E28" s="184">
        <f t="shared" si="0"/>
        <v>-64</v>
      </c>
      <c r="F28" s="186">
        <v>1169</v>
      </c>
      <c r="G28" s="179">
        <v>1087</v>
      </c>
      <c r="H28" s="184">
        <f t="shared" si="1"/>
        <v>-82</v>
      </c>
      <c r="I28" s="183">
        <v>18355</v>
      </c>
      <c r="J28" s="179">
        <v>18253</v>
      </c>
      <c r="K28" s="184">
        <f t="shared" si="2"/>
        <v>-102</v>
      </c>
      <c r="L28" s="183">
        <v>3243</v>
      </c>
      <c r="M28" s="179">
        <v>3174</v>
      </c>
      <c r="N28" s="198">
        <f t="shared" si="3"/>
        <v>-69</v>
      </c>
    </row>
    <row r="29" spans="1:14" ht="12.75">
      <c r="A29" s="195">
        <v>322</v>
      </c>
      <c r="B29" s="164" t="s">
        <v>141</v>
      </c>
      <c r="C29" s="185"/>
      <c r="D29" s="97"/>
      <c r="E29" s="182">
        <f t="shared" si="0"/>
        <v>0</v>
      </c>
      <c r="F29" s="187"/>
      <c r="G29" s="97"/>
      <c r="H29" s="182">
        <f t="shared" si="1"/>
        <v>0</v>
      </c>
      <c r="I29" s="185"/>
      <c r="J29" s="97"/>
      <c r="K29" s="182">
        <f t="shared" si="2"/>
        <v>0</v>
      </c>
      <c r="L29" s="185"/>
      <c r="M29" s="97"/>
      <c r="N29" s="196">
        <f t="shared" si="3"/>
        <v>0</v>
      </c>
    </row>
    <row r="30" spans="1:14" ht="12.75">
      <c r="A30" s="197">
        <v>323</v>
      </c>
      <c r="B30" s="177" t="s">
        <v>142</v>
      </c>
      <c r="C30" s="183">
        <v>21594</v>
      </c>
      <c r="D30" s="179">
        <v>21688</v>
      </c>
      <c r="E30" s="184">
        <f t="shared" si="0"/>
        <v>94</v>
      </c>
      <c r="F30" s="186"/>
      <c r="G30" s="179"/>
      <c r="H30" s="184">
        <f t="shared" si="1"/>
        <v>0</v>
      </c>
      <c r="I30" s="183"/>
      <c r="J30" s="179"/>
      <c r="K30" s="184">
        <f t="shared" si="2"/>
        <v>0</v>
      </c>
      <c r="L30" s="183">
        <v>12601</v>
      </c>
      <c r="M30" s="179">
        <v>11127</v>
      </c>
      <c r="N30" s="198">
        <f t="shared" si="3"/>
        <v>-1474</v>
      </c>
    </row>
    <row r="31" spans="1:14" ht="12.75">
      <c r="A31" s="195">
        <v>324</v>
      </c>
      <c r="B31" s="164" t="s">
        <v>143</v>
      </c>
      <c r="C31" s="185">
        <v>7325</v>
      </c>
      <c r="D31" s="97">
        <v>7342</v>
      </c>
      <c r="E31" s="182">
        <f t="shared" si="0"/>
        <v>17</v>
      </c>
      <c r="F31" s="187">
        <v>38</v>
      </c>
      <c r="G31" s="97">
        <v>38</v>
      </c>
      <c r="H31" s="182">
        <f t="shared" si="1"/>
        <v>0</v>
      </c>
      <c r="I31" s="185">
        <v>3253</v>
      </c>
      <c r="J31" s="97">
        <v>3218</v>
      </c>
      <c r="K31" s="182">
        <f t="shared" si="2"/>
        <v>-35</v>
      </c>
      <c r="L31" s="185">
        <v>13571</v>
      </c>
      <c r="M31" s="97">
        <v>25646</v>
      </c>
      <c r="N31" s="196">
        <f t="shared" si="3"/>
        <v>12075</v>
      </c>
    </row>
    <row r="32" spans="1:14" ht="12.75">
      <c r="A32" s="197">
        <v>331</v>
      </c>
      <c r="B32" s="177" t="s">
        <v>144</v>
      </c>
      <c r="C32" s="183">
        <v>222</v>
      </c>
      <c r="D32" s="179">
        <v>274</v>
      </c>
      <c r="E32" s="184">
        <f t="shared" si="0"/>
        <v>52</v>
      </c>
      <c r="F32" s="186">
        <v>1205</v>
      </c>
      <c r="G32" s="179">
        <v>1233</v>
      </c>
      <c r="H32" s="184">
        <f t="shared" si="1"/>
        <v>28</v>
      </c>
      <c r="I32" s="183">
        <v>6008</v>
      </c>
      <c r="J32" s="179">
        <v>6110</v>
      </c>
      <c r="K32" s="184">
        <f t="shared" si="2"/>
        <v>102</v>
      </c>
      <c r="L32" s="183">
        <v>4324</v>
      </c>
      <c r="M32" s="179">
        <v>3629</v>
      </c>
      <c r="N32" s="198">
        <f t="shared" si="3"/>
        <v>-695</v>
      </c>
    </row>
    <row r="33" spans="1:14" ht="12.75">
      <c r="A33" s="195">
        <v>332</v>
      </c>
      <c r="B33" s="164" t="s">
        <v>145</v>
      </c>
      <c r="C33" s="185"/>
      <c r="D33" s="97"/>
      <c r="E33" s="182">
        <f t="shared" si="0"/>
        <v>0</v>
      </c>
      <c r="F33" s="187"/>
      <c r="G33" s="97"/>
      <c r="H33" s="182">
        <f t="shared" si="1"/>
        <v>0</v>
      </c>
      <c r="I33" s="185"/>
      <c r="J33" s="97"/>
      <c r="K33" s="182">
        <f t="shared" si="2"/>
        <v>0</v>
      </c>
      <c r="L33" s="185"/>
      <c r="M33" s="97"/>
      <c r="N33" s="196">
        <f t="shared" si="3"/>
        <v>0</v>
      </c>
    </row>
    <row r="34" spans="1:14" ht="12.75">
      <c r="A34" s="197">
        <v>333</v>
      </c>
      <c r="B34" s="177" t="s">
        <v>146</v>
      </c>
      <c r="C34" s="183">
        <v>309</v>
      </c>
      <c r="D34" s="179">
        <v>309</v>
      </c>
      <c r="E34" s="184">
        <f t="shared" si="0"/>
        <v>0</v>
      </c>
      <c r="F34" s="186"/>
      <c r="G34" s="179"/>
      <c r="H34" s="184">
        <f t="shared" si="1"/>
        <v>0</v>
      </c>
      <c r="I34" s="183">
        <v>7174</v>
      </c>
      <c r="J34" s="179">
        <v>7174</v>
      </c>
      <c r="K34" s="184">
        <f t="shared" si="2"/>
        <v>0</v>
      </c>
      <c r="L34" s="183"/>
      <c r="M34" s="179"/>
      <c r="N34" s="198">
        <f t="shared" si="3"/>
        <v>0</v>
      </c>
    </row>
    <row r="35" spans="1:14" ht="12.75">
      <c r="A35" s="195">
        <v>334</v>
      </c>
      <c r="B35" s="164" t="s">
        <v>147</v>
      </c>
      <c r="C35" s="185">
        <v>188</v>
      </c>
      <c r="D35" s="97"/>
      <c r="E35" s="182">
        <f t="shared" si="0"/>
        <v>-188</v>
      </c>
      <c r="F35" s="187"/>
      <c r="G35" s="97"/>
      <c r="H35" s="182">
        <f t="shared" si="1"/>
        <v>0</v>
      </c>
      <c r="I35" s="185"/>
      <c r="J35" s="97"/>
      <c r="K35" s="182">
        <f t="shared" si="2"/>
        <v>0</v>
      </c>
      <c r="L35" s="185">
        <v>93</v>
      </c>
      <c r="M35" s="97"/>
      <c r="N35" s="196">
        <f t="shared" si="3"/>
        <v>-93</v>
      </c>
    </row>
    <row r="36" spans="1:14" ht="12.75">
      <c r="A36" s="197">
        <v>335</v>
      </c>
      <c r="B36" s="177" t="s">
        <v>148</v>
      </c>
      <c r="C36" s="183"/>
      <c r="D36" s="179"/>
      <c r="E36" s="184">
        <f t="shared" si="0"/>
        <v>0</v>
      </c>
      <c r="F36" s="186"/>
      <c r="G36" s="179"/>
      <c r="H36" s="184">
        <f t="shared" si="1"/>
        <v>0</v>
      </c>
      <c r="I36" s="183"/>
      <c r="J36" s="179"/>
      <c r="K36" s="184">
        <f t="shared" si="2"/>
        <v>0</v>
      </c>
      <c r="L36" s="183"/>
      <c r="M36" s="179"/>
      <c r="N36" s="198">
        <f t="shared" si="3"/>
        <v>0</v>
      </c>
    </row>
    <row r="37" spans="1:14" ht="12.75">
      <c r="A37" s="195">
        <v>411</v>
      </c>
      <c r="B37" s="164" t="s">
        <v>149</v>
      </c>
      <c r="C37" s="185">
        <v>675</v>
      </c>
      <c r="D37" s="97">
        <v>672</v>
      </c>
      <c r="E37" s="182">
        <f t="shared" si="0"/>
        <v>-3</v>
      </c>
      <c r="F37" s="187">
        <v>703</v>
      </c>
      <c r="G37" s="97">
        <v>703</v>
      </c>
      <c r="H37" s="182">
        <f t="shared" si="1"/>
        <v>0</v>
      </c>
      <c r="I37" s="185">
        <v>210151</v>
      </c>
      <c r="J37" s="97">
        <v>210283</v>
      </c>
      <c r="K37" s="182">
        <f t="shared" si="2"/>
        <v>132</v>
      </c>
      <c r="L37" s="185">
        <v>31471</v>
      </c>
      <c r="M37" s="97">
        <v>31666</v>
      </c>
      <c r="N37" s="196">
        <f t="shared" si="3"/>
        <v>195</v>
      </c>
    </row>
    <row r="38" spans="1:14" ht="12.75">
      <c r="A38" s="197">
        <v>412</v>
      </c>
      <c r="B38" s="177" t="s">
        <v>150</v>
      </c>
      <c r="C38" s="183"/>
      <c r="D38" s="179"/>
      <c r="E38" s="184">
        <f t="shared" si="0"/>
        <v>0</v>
      </c>
      <c r="F38" s="186"/>
      <c r="G38" s="179"/>
      <c r="H38" s="184">
        <f t="shared" si="1"/>
        <v>0</v>
      </c>
      <c r="I38" s="183"/>
      <c r="J38" s="179"/>
      <c r="K38" s="184">
        <f t="shared" si="2"/>
        <v>0</v>
      </c>
      <c r="L38" s="183"/>
      <c r="M38" s="179"/>
      <c r="N38" s="198">
        <f t="shared" si="3"/>
        <v>0</v>
      </c>
    </row>
    <row r="39" spans="1:14" ht="12.75">
      <c r="A39" s="195">
        <v>421</v>
      </c>
      <c r="B39" s="164" t="s">
        <v>151</v>
      </c>
      <c r="C39" s="185">
        <v>6873</v>
      </c>
      <c r="D39" s="97">
        <v>6808</v>
      </c>
      <c r="E39" s="182">
        <f t="shared" si="0"/>
        <v>-65</v>
      </c>
      <c r="F39" s="187">
        <v>22929</v>
      </c>
      <c r="G39" s="97">
        <v>22900</v>
      </c>
      <c r="H39" s="182">
        <f t="shared" si="1"/>
        <v>-29</v>
      </c>
      <c r="I39" s="185">
        <v>815</v>
      </c>
      <c r="J39" s="97">
        <v>815</v>
      </c>
      <c r="K39" s="182">
        <f t="shared" si="2"/>
        <v>0</v>
      </c>
      <c r="L39" s="185">
        <v>1088</v>
      </c>
      <c r="M39" s="97">
        <v>1088</v>
      </c>
      <c r="N39" s="196">
        <f t="shared" si="3"/>
        <v>0</v>
      </c>
    </row>
    <row r="40" spans="1:14" ht="12.75">
      <c r="A40" s="197">
        <v>422</v>
      </c>
      <c r="B40" s="177" t="s">
        <v>152</v>
      </c>
      <c r="C40" s="183">
        <v>120</v>
      </c>
      <c r="D40" s="179">
        <v>120</v>
      </c>
      <c r="E40" s="184">
        <f t="shared" si="0"/>
        <v>0</v>
      </c>
      <c r="F40" s="186">
        <v>1750</v>
      </c>
      <c r="G40" s="179">
        <v>1750</v>
      </c>
      <c r="H40" s="184">
        <f t="shared" si="1"/>
        <v>0</v>
      </c>
      <c r="I40" s="183"/>
      <c r="J40" s="179"/>
      <c r="K40" s="184">
        <f t="shared" si="2"/>
        <v>0</v>
      </c>
      <c r="L40" s="183">
        <v>4811</v>
      </c>
      <c r="M40" s="179">
        <v>4872</v>
      </c>
      <c r="N40" s="198">
        <f t="shared" si="3"/>
        <v>61</v>
      </c>
    </row>
    <row r="41" spans="1:14" ht="12.75">
      <c r="A41" s="195">
        <v>423</v>
      </c>
      <c r="B41" s="164" t="s">
        <v>153</v>
      </c>
      <c r="C41" s="185"/>
      <c r="D41" s="97"/>
      <c r="E41" s="182">
        <f t="shared" si="0"/>
        <v>0</v>
      </c>
      <c r="F41" s="187"/>
      <c r="G41" s="97"/>
      <c r="H41" s="182">
        <f t="shared" si="1"/>
        <v>0</v>
      </c>
      <c r="I41" s="185"/>
      <c r="J41" s="97"/>
      <c r="K41" s="182">
        <f t="shared" si="2"/>
        <v>0</v>
      </c>
      <c r="L41" s="185"/>
      <c r="M41" s="97"/>
      <c r="N41" s="196">
        <f t="shared" si="3"/>
        <v>0</v>
      </c>
    </row>
    <row r="42" spans="1:14" ht="12.75">
      <c r="A42" s="197">
        <v>511</v>
      </c>
      <c r="B42" s="177" t="s">
        <v>154</v>
      </c>
      <c r="C42" s="183">
        <v>366</v>
      </c>
      <c r="D42" s="179">
        <v>298</v>
      </c>
      <c r="E42" s="184">
        <f t="shared" si="0"/>
        <v>-68</v>
      </c>
      <c r="F42" s="186">
        <v>735</v>
      </c>
      <c r="G42" s="179">
        <v>735</v>
      </c>
      <c r="H42" s="184">
        <f t="shared" si="1"/>
        <v>0</v>
      </c>
      <c r="I42" s="183">
        <v>8008</v>
      </c>
      <c r="J42" s="179">
        <v>8008</v>
      </c>
      <c r="K42" s="184">
        <f t="shared" si="2"/>
        <v>0</v>
      </c>
      <c r="L42" s="183">
        <v>742</v>
      </c>
      <c r="M42" s="179">
        <v>510</v>
      </c>
      <c r="N42" s="198">
        <f t="shared" si="3"/>
        <v>-232</v>
      </c>
    </row>
    <row r="43" spans="1:14" ht="12.75">
      <c r="A43" s="195">
        <v>512</v>
      </c>
      <c r="B43" s="164" t="s">
        <v>155</v>
      </c>
      <c r="C43" s="185">
        <v>1000</v>
      </c>
      <c r="D43" s="97">
        <v>1016</v>
      </c>
      <c r="E43" s="182">
        <f t="shared" si="0"/>
        <v>16</v>
      </c>
      <c r="F43" s="187">
        <v>178</v>
      </c>
      <c r="G43" s="97">
        <v>178</v>
      </c>
      <c r="H43" s="182">
        <f t="shared" si="1"/>
        <v>0</v>
      </c>
      <c r="I43" s="185">
        <v>42179</v>
      </c>
      <c r="J43" s="97">
        <v>42179</v>
      </c>
      <c r="K43" s="182">
        <f t="shared" si="2"/>
        <v>0</v>
      </c>
      <c r="L43" s="185">
        <v>7500</v>
      </c>
      <c r="M43" s="97">
        <v>7416</v>
      </c>
      <c r="N43" s="196">
        <f t="shared" si="3"/>
        <v>-84</v>
      </c>
    </row>
    <row r="44" spans="1:14" ht="12.75">
      <c r="A44" s="197">
        <v>521</v>
      </c>
      <c r="B44" s="177" t="s">
        <v>156</v>
      </c>
      <c r="C44" s="183">
        <v>7329</v>
      </c>
      <c r="D44" s="179">
        <v>7329</v>
      </c>
      <c r="E44" s="184">
        <f t="shared" si="0"/>
        <v>0</v>
      </c>
      <c r="F44" s="186">
        <v>26700</v>
      </c>
      <c r="G44" s="179">
        <v>26687</v>
      </c>
      <c r="H44" s="184">
        <f t="shared" si="1"/>
        <v>-13</v>
      </c>
      <c r="I44" s="183">
        <v>68732</v>
      </c>
      <c r="J44" s="179">
        <v>68732</v>
      </c>
      <c r="K44" s="184">
        <f t="shared" si="2"/>
        <v>0</v>
      </c>
      <c r="L44" s="183"/>
      <c r="M44" s="179"/>
      <c r="N44" s="198">
        <f t="shared" si="3"/>
        <v>0</v>
      </c>
    </row>
    <row r="45" spans="1:14" ht="12.75">
      <c r="A45" s="195">
        <v>522</v>
      </c>
      <c r="B45" s="164" t="s">
        <v>157</v>
      </c>
      <c r="C45" s="185"/>
      <c r="D45" s="97"/>
      <c r="E45" s="182">
        <f t="shared" si="0"/>
        <v>0</v>
      </c>
      <c r="F45" s="187"/>
      <c r="G45" s="97"/>
      <c r="H45" s="182">
        <f t="shared" si="1"/>
        <v>0</v>
      </c>
      <c r="I45" s="185"/>
      <c r="J45" s="97"/>
      <c r="K45" s="182">
        <f t="shared" si="2"/>
        <v>0</v>
      </c>
      <c r="L45" s="185">
        <v>1793</v>
      </c>
      <c r="M45" s="97">
        <v>1793</v>
      </c>
      <c r="N45" s="196">
        <f t="shared" si="3"/>
        <v>0</v>
      </c>
    </row>
    <row r="46" spans="1:14" ht="13.5" thickBot="1">
      <c r="A46" s="199">
        <v>523</v>
      </c>
      <c r="B46" s="189" t="s">
        <v>158</v>
      </c>
      <c r="C46" s="190"/>
      <c r="D46" s="191"/>
      <c r="E46" s="192">
        <f t="shared" si="0"/>
        <v>0</v>
      </c>
      <c r="F46" s="193">
        <v>57</v>
      </c>
      <c r="G46" s="191">
        <v>29</v>
      </c>
      <c r="H46" s="192">
        <f t="shared" si="1"/>
        <v>-28</v>
      </c>
      <c r="I46" s="190"/>
      <c r="J46" s="191"/>
      <c r="K46" s="192">
        <f t="shared" si="2"/>
        <v>0</v>
      </c>
      <c r="L46" s="190">
        <v>9</v>
      </c>
      <c r="M46" s="191"/>
      <c r="N46" s="200">
        <f t="shared" si="3"/>
        <v>-9</v>
      </c>
    </row>
    <row r="47" spans="1:14" ht="14.25" thickBot="1" thickTop="1">
      <c r="A47" s="201"/>
      <c r="B47" s="202" t="s">
        <v>112</v>
      </c>
      <c r="C47" s="203">
        <f>SUM(C3:C46)</f>
        <v>138362</v>
      </c>
      <c r="D47" s="204">
        <f aca="true" t="shared" si="4" ref="D47:M47">SUM(D3:D46)</f>
        <v>138362</v>
      </c>
      <c r="E47" s="205">
        <f>D47-C47</f>
        <v>0</v>
      </c>
      <c r="F47" s="203">
        <f t="shared" si="4"/>
        <v>81419</v>
      </c>
      <c r="G47" s="204">
        <f t="shared" si="4"/>
        <v>81419</v>
      </c>
      <c r="H47" s="205">
        <f>G47-F47</f>
        <v>0</v>
      </c>
      <c r="I47" s="203">
        <f t="shared" si="4"/>
        <v>456593</v>
      </c>
      <c r="J47" s="204">
        <f t="shared" si="4"/>
        <v>456593</v>
      </c>
      <c r="K47" s="205">
        <f>J47-I47</f>
        <v>0</v>
      </c>
      <c r="L47" s="203">
        <f t="shared" si="4"/>
        <v>146968</v>
      </c>
      <c r="M47" s="204">
        <f t="shared" si="4"/>
        <v>146968</v>
      </c>
      <c r="N47" s="206">
        <f>M47-L47</f>
        <v>0</v>
      </c>
    </row>
    <row r="166" spans="3:14" ht="12.75">
      <c r="C166" s="137"/>
      <c r="D166" s="136"/>
      <c r="E166" s="160"/>
      <c r="H166" s="160"/>
      <c r="K166" s="160"/>
      <c r="N166" s="160"/>
    </row>
    <row r="167" spans="3:14" ht="12.75">
      <c r="C167" s="137"/>
      <c r="D167" s="136"/>
      <c r="E167" s="160"/>
      <c r="H167" s="160"/>
      <c r="K167" s="160"/>
      <c r="N167" s="160"/>
    </row>
    <row r="168" spans="3:14" ht="12.75">
      <c r="C168" s="137"/>
      <c r="D168" s="136"/>
      <c r="E168" s="160"/>
      <c r="H168" s="160"/>
      <c r="K168" s="160"/>
      <c r="N168" s="160"/>
    </row>
    <row r="169" spans="3:14" ht="12.75">
      <c r="C169" s="137"/>
      <c r="D169" s="136"/>
      <c r="E169" s="160"/>
      <c r="H169" s="160"/>
      <c r="K169" s="160"/>
      <c r="N169" s="160"/>
    </row>
    <row r="170" spans="3:14" ht="12.75">
      <c r="C170" s="137"/>
      <c r="D170" s="136"/>
      <c r="E170" s="160"/>
      <c r="H170" s="160"/>
      <c r="K170" s="160"/>
      <c r="N170" s="160"/>
    </row>
    <row r="171" spans="3:14" ht="12.75">
      <c r="C171" s="137"/>
      <c r="D171" s="136"/>
      <c r="E171" s="160"/>
      <c r="H171" s="160"/>
      <c r="K171" s="160"/>
      <c r="N171" s="160"/>
    </row>
  </sheetData>
  <mergeCells count="5">
    <mergeCell ref="A1:B2"/>
    <mergeCell ref="F1:H1"/>
    <mergeCell ref="I1:K1"/>
    <mergeCell ref="L1:N1"/>
    <mergeCell ref="C1:E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H23"/>
  <sheetViews>
    <sheetView workbookViewId="0" topLeftCell="A3">
      <selection activeCell="M20" sqref="M20"/>
    </sheetView>
  </sheetViews>
  <sheetFormatPr defaultColWidth="9.140625" defaultRowHeight="12.75"/>
  <cols>
    <col min="1" max="1" width="7.57421875" style="97" customWidth="1"/>
    <col min="2" max="2" width="22.140625" style="97" customWidth="1"/>
    <col min="3" max="3" width="8.8515625" style="98" bestFit="1" customWidth="1"/>
    <col min="4" max="4" width="11.8515625" style="97" hidden="1" customWidth="1"/>
    <col min="5" max="8" width="15.28125" style="97" customWidth="1"/>
    <col min="9" max="16384" width="12.57421875" style="97" customWidth="1"/>
  </cols>
  <sheetData>
    <row r="3" ht="13.5" thickBot="1"/>
    <row r="4" spans="1:8" ht="26.25" thickBot="1">
      <c r="A4" s="145"/>
      <c r="B4" s="146"/>
      <c r="C4" s="123" t="s">
        <v>109</v>
      </c>
      <c r="D4" s="124" t="s">
        <v>103</v>
      </c>
      <c r="E4" s="125" t="s">
        <v>104</v>
      </c>
      <c r="F4" s="126" t="s">
        <v>105</v>
      </c>
      <c r="G4" s="125" t="s">
        <v>106</v>
      </c>
      <c r="H4" s="127" t="s">
        <v>107</v>
      </c>
    </row>
    <row r="5" spans="1:8" ht="22.5" customHeight="1">
      <c r="A5" s="139" t="s">
        <v>76</v>
      </c>
      <c r="B5" s="140"/>
      <c r="C5" s="122" t="s">
        <v>91</v>
      </c>
      <c r="D5" s="132" t="s">
        <v>42</v>
      </c>
      <c r="E5" s="133">
        <v>1802</v>
      </c>
      <c r="F5" s="134">
        <v>827</v>
      </c>
      <c r="G5" s="133">
        <v>5858</v>
      </c>
      <c r="H5" s="135">
        <v>1473</v>
      </c>
    </row>
    <row r="6" spans="1:8" ht="24.75" customHeight="1">
      <c r="A6" s="141" t="s">
        <v>85</v>
      </c>
      <c r="B6" s="107" t="s">
        <v>79</v>
      </c>
      <c r="C6" s="107" t="s">
        <v>92</v>
      </c>
      <c r="D6" s="108" t="s">
        <v>5</v>
      </c>
      <c r="E6" s="129">
        <v>2879</v>
      </c>
      <c r="F6" s="130">
        <v>268</v>
      </c>
      <c r="G6" s="129">
        <v>7411</v>
      </c>
      <c r="H6" s="131">
        <v>739</v>
      </c>
    </row>
    <row r="7" spans="1:8" ht="24.75" customHeight="1">
      <c r="A7" s="142"/>
      <c r="B7" s="99" t="s">
        <v>84</v>
      </c>
      <c r="C7" s="99" t="s">
        <v>92</v>
      </c>
      <c r="D7" s="100" t="s">
        <v>10</v>
      </c>
      <c r="E7" s="101">
        <v>0</v>
      </c>
      <c r="F7" s="103">
        <v>14</v>
      </c>
      <c r="G7" s="101">
        <v>194</v>
      </c>
      <c r="H7" s="111">
        <v>74</v>
      </c>
    </row>
    <row r="8" spans="1:8" ht="24.75" customHeight="1">
      <c r="A8" s="142"/>
      <c r="B8" s="99" t="s">
        <v>78</v>
      </c>
      <c r="C8" s="99" t="s">
        <v>92</v>
      </c>
      <c r="D8" s="100" t="s">
        <v>4</v>
      </c>
      <c r="E8" s="101">
        <v>28538</v>
      </c>
      <c r="F8" s="102">
        <v>20701</v>
      </c>
      <c r="G8" s="101">
        <v>69049</v>
      </c>
      <c r="H8" s="112">
        <v>19690</v>
      </c>
    </row>
    <row r="9" spans="1:8" ht="24.75" customHeight="1">
      <c r="A9" s="142"/>
      <c r="B9" s="99" t="s">
        <v>81</v>
      </c>
      <c r="C9" s="99" t="s">
        <v>92</v>
      </c>
      <c r="D9" s="100" t="s">
        <v>7</v>
      </c>
      <c r="E9" s="101">
        <v>182</v>
      </c>
      <c r="F9" s="103">
        <v>814</v>
      </c>
      <c r="G9" s="101">
        <v>1295</v>
      </c>
      <c r="H9" s="111">
        <v>995</v>
      </c>
    </row>
    <row r="10" spans="1:8" ht="24.75" customHeight="1">
      <c r="A10" s="142"/>
      <c r="B10" s="99" t="s">
        <v>80</v>
      </c>
      <c r="C10" s="99" t="s">
        <v>92</v>
      </c>
      <c r="D10" s="100" t="s">
        <v>6</v>
      </c>
      <c r="E10" s="128" t="s">
        <v>108</v>
      </c>
      <c r="F10" s="103">
        <v>83227.7</v>
      </c>
      <c r="G10" s="128" t="s">
        <v>108</v>
      </c>
      <c r="H10" s="111">
        <v>180982</v>
      </c>
    </row>
    <row r="11" spans="1:8" ht="24.75" customHeight="1">
      <c r="A11" s="142"/>
      <c r="B11" s="99" t="s">
        <v>83</v>
      </c>
      <c r="C11" s="99" t="s">
        <v>92</v>
      </c>
      <c r="D11" s="100" t="s">
        <v>9</v>
      </c>
      <c r="E11" s="128" t="s">
        <v>108</v>
      </c>
      <c r="F11" s="103">
        <v>-1513.36</v>
      </c>
      <c r="G11" s="128" t="s">
        <v>108</v>
      </c>
      <c r="H11" s="111">
        <v>-4097.86</v>
      </c>
    </row>
    <row r="12" spans="1:8" ht="24.75" customHeight="1">
      <c r="A12" s="142"/>
      <c r="B12" s="99" t="s">
        <v>97</v>
      </c>
      <c r="C12" s="99" t="s">
        <v>92</v>
      </c>
      <c r="D12" s="100" t="s">
        <v>3</v>
      </c>
      <c r="E12" s="101">
        <v>38696</v>
      </c>
      <c r="F12" s="103">
        <v>79452</v>
      </c>
      <c r="G12" s="101">
        <v>531461</v>
      </c>
      <c r="H12" s="111">
        <v>117894</v>
      </c>
    </row>
    <row r="13" spans="1:8" ht="24.75" customHeight="1">
      <c r="A13" s="142"/>
      <c r="B13" s="99" t="s">
        <v>96</v>
      </c>
      <c r="C13" s="99" t="s">
        <v>94</v>
      </c>
      <c r="D13" s="100" t="s">
        <v>11</v>
      </c>
      <c r="E13" s="128" t="s">
        <v>108</v>
      </c>
      <c r="F13" s="103">
        <v>124672</v>
      </c>
      <c r="G13" s="128" t="s">
        <v>108</v>
      </c>
      <c r="H13" s="111">
        <v>278560</v>
      </c>
    </row>
    <row r="14" spans="1:8" ht="24.75" customHeight="1" thickBot="1">
      <c r="A14" s="143"/>
      <c r="B14" s="113" t="s">
        <v>82</v>
      </c>
      <c r="C14" s="113" t="s">
        <v>93</v>
      </c>
      <c r="D14" s="90" t="s">
        <v>8</v>
      </c>
      <c r="E14" s="114">
        <v>104357</v>
      </c>
      <c r="F14" s="115">
        <v>21917</v>
      </c>
      <c r="G14" s="114">
        <v>43702</v>
      </c>
      <c r="H14" s="116">
        <v>11023</v>
      </c>
    </row>
    <row r="15" spans="1:8" ht="24.75" customHeight="1">
      <c r="A15" s="144" t="s">
        <v>87</v>
      </c>
      <c r="B15" s="109" t="s">
        <v>79</v>
      </c>
      <c r="C15" s="109" t="s">
        <v>92</v>
      </c>
      <c r="D15" s="110" t="s">
        <v>5</v>
      </c>
      <c r="E15" s="117">
        <f>IF(ISERROR((E6/E5)),0,(E6/E5))</f>
        <v>1.597669256381798</v>
      </c>
      <c r="F15" s="118">
        <f>IF(ISERROR((F6/F5)),0,(F6/F5))</f>
        <v>0.32406287787182586</v>
      </c>
      <c r="G15" s="117">
        <f>IF(ISERROR((G6/G5)),0,(G6/G5))</f>
        <v>1.2651075452372824</v>
      </c>
      <c r="H15" s="119">
        <f>IF(ISERROR((H6/H5)),0,(H6/H5))</f>
        <v>0.5016972165648337</v>
      </c>
    </row>
    <row r="16" spans="1:8" ht="24.75" customHeight="1">
      <c r="A16" s="142"/>
      <c r="B16" s="99" t="s">
        <v>84</v>
      </c>
      <c r="C16" s="99" t="s">
        <v>92</v>
      </c>
      <c r="D16" s="100" t="s">
        <v>10</v>
      </c>
      <c r="E16" s="104">
        <f>IF(ISERROR((E7/E5)),0,(E7/E5))</f>
        <v>0</v>
      </c>
      <c r="F16" s="106">
        <f>IF(ISERROR((F7/F5)),0,(F7/F5))</f>
        <v>0.016928657799274487</v>
      </c>
      <c r="G16" s="104">
        <f>IF(ISERROR((G7/G5)),0,(G7/G5))</f>
        <v>0.03311710481392967</v>
      </c>
      <c r="H16" s="120">
        <f>IF(ISERROR((H7/H5)),0,(H7/H5))</f>
        <v>0.05023761031907671</v>
      </c>
    </row>
    <row r="17" spans="1:8" ht="24.75" customHeight="1">
      <c r="A17" s="142"/>
      <c r="B17" s="99" t="s">
        <v>78</v>
      </c>
      <c r="C17" s="99" t="s">
        <v>92</v>
      </c>
      <c r="D17" s="100" t="s">
        <v>4</v>
      </c>
      <c r="E17" s="104">
        <f>IF(ISERROR((E8/E5)),0,(E8/E5))</f>
        <v>15.836847946725861</v>
      </c>
      <c r="F17" s="105">
        <f>IF(ISERROR((F8/F5)),0,(F8/F5))</f>
        <v>25.031438935912938</v>
      </c>
      <c r="G17" s="104">
        <f>IF(ISERROR((G8/G5)),0,(G8/G5))</f>
        <v>11.787128712871286</v>
      </c>
      <c r="H17" s="121">
        <f>IF(ISERROR((H8/H5)),0,(H8/H5))</f>
        <v>13.367277664630008</v>
      </c>
    </row>
    <row r="18" spans="1:8" ht="24.75" customHeight="1">
      <c r="A18" s="142"/>
      <c r="B18" s="99" t="s">
        <v>81</v>
      </c>
      <c r="C18" s="99" t="s">
        <v>92</v>
      </c>
      <c r="D18" s="100" t="s">
        <v>7</v>
      </c>
      <c r="E18" s="104">
        <f>IF(ISERROR((E9/E5)),0,(E9/E5))</f>
        <v>0.10099889012208657</v>
      </c>
      <c r="F18" s="106">
        <f>IF(ISERROR((F9/F5)),0,(F9/F5))</f>
        <v>0.9842805320435308</v>
      </c>
      <c r="G18" s="104">
        <f>IF(ISERROR((G9/G5)),0,(G9/G5))</f>
        <v>0.22106520996927279</v>
      </c>
      <c r="H18" s="120">
        <f>IF(ISERROR((H9/H5)),0,(H9/H5))</f>
        <v>0.6754921928038018</v>
      </c>
    </row>
    <row r="19" spans="1:8" ht="24.75" customHeight="1">
      <c r="A19" s="142"/>
      <c r="B19" s="99" t="s">
        <v>80</v>
      </c>
      <c r="C19" s="99" t="s">
        <v>92</v>
      </c>
      <c r="D19" s="100" t="s">
        <v>6</v>
      </c>
      <c r="E19" s="128" t="s">
        <v>108</v>
      </c>
      <c r="F19" s="106">
        <f>IF(ISERROR((F10/F5)),0,(F10/F5))</f>
        <v>100.63808948004836</v>
      </c>
      <c r="G19" s="128" t="s">
        <v>108</v>
      </c>
      <c r="H19" s="120">
        <f>IF(ISERROR((H10/H5)),0,(H10/H5))</f>
        <v>122.86625933469111</v>
      </c>
    </row>
    <row r="20" spans="1:8" ht="24.75" customHeight="1">
      <c r="A20" s="142"/>
      <c r="B20" s="99" t="s">
        <v>83</v>
      </c>
      <c r="C20" s="99" t="s">
        <v>92</v>
      </c>
      <c r="D20" s="100" t="s">
        <v>9</v>
      </c>
      <c r="E20" s="128" t="s">
        <v>108</v>
      </c>
      <c r="F20" s="106">
        <f>IF(ISERROR((F11/F5)),0,(F11/F5))</f>
        <v>-1.8299395405078596</v>
      </c>
      <c r="G20" s="128" t="s">
        <v>108</v>
      </c>
      <c r="H20" s="120">
        <f>IF(ISERROR((H11/H5)),0,(H11/H5))</f>
        <v>-2.7819823489477256</v>
      </c>
    </row>
    <row r="21" spans="1:8" ht="24.75" customHeight="1">
      <c r="A21" s="142"/>
      <c r="B21" s="99" t="s">
        <v>97</v>
      </c>
      <c r="C21" s="99" t="s">
        <v>92</v>
      </c>
      <c r="D21" s="100" t="s">
        <v>3</v>
      </c>
      <c r="E21" s="104">
        <f>E12/E5</f>
        <v>21.473917869034405</v>
      </c>
      <c r="F21" s="106">
        <f>F12/F5</f>
        <v>96.07255139056832</v>
      </c>
      <c r="G21" s="104">
        <f>G12/G5</f>
        <v>90.72396722430864</v>
      </c>
      <c r="H21" s="120">
        <f>H12/H5</f>
        <v>80.0366598778004</v>
      </c>
    </row>
    <row r="22" spans="1:8" ht="24.75" customHeight="1">
      <c r="A22" s="142"/>
      <c r="B22" s="99" t="s">
        <v>95</v>
      </c>
      <c r="C22" s="99" t="s">
        <v>94</v>
      </c>
      <c r="D22" s="100" t="s">
        <v>11</v>
      </c>
      <c r="E22" s="128" t="s">
        <v>108</v>
      </c>
      <c r="F22" s="106">
        <f>IF(ISERROR((F13/F5)),0,(F13/F5))</f>
        <v>150.75211608222492</v>
      </c>
      <c r="G22" s="128" t="s">
        <v>108</v>
      </c>
      <c r="H22" s="120">
        <f>IF(ISERROR((H13/H5)),0,(H13/H5))</f>
        <v>189.11065852002716</v>
      </c>
    </row>
    <row r="23" spans="1:8" ht="24.75" customHeight="1" thickBot="1">
      <c r="A23" s="143"/>
      <c r="B23" s="113" t="s">
        <v>86</v>
      </c>
      <c r="C23" s="113" t="s">
        <v>93</v>
      </c>
      <c r="D23" s="90" t="s">
        <v>8</v>
      </c>
      <c r="E23" s="114">
        <f>IF(ISERROR((E14/E5)),0,(E14/E5))</f>
        <v>57.911764705882355</v>
      </c>
      <c r="F23" s="115">
        <f>IF(ISERROR((F14/F5)),0,(F14/F5))</f>
        <v>26.50181378476421</v>
      </c>
      <c r="G23" s="114">
        <f>IF(ISERROR((G14/G5)),0,(G14/G5))</f>
        <v>7.460225332878116</v>
      </c>
      <c r="H23" s="116">
        <f>IF(ISERROR((H14/H5)),0,(H14/H5))</f>
        <v>7.48336727766463</v>
      </c>
    </row>
  </sheetData>
  <mergeCells count="4">
    <mergeCell ref="A5:B5"/>
    <mergeCell ref="A6:A14"/>
    <mergeCell ref="A15:A23"/>
    <mergeCell ref="A4:B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56"/>
  <sheetViews>
    <sheetView showGridLines="0" showZeros="0" workbookViewId="0" topLeftCell="B1">
      <selection activeCell="N37" sqref="N37"/>
    </sheetView>
  </sheetViews>
  <sheetFormatPr defaultColWidth="9.140625" defaultRowHeight="12.75"/>
  <cols>
    <col min="1" max="1" width="12.28125" style="1" hidden="1" customWidth="1"/>
    <col min="2" max="2" width="29.00390625" style="1" customWidth="1"/>
    <col min="3" max="5" width="8.7109375" style="1" hidden="1" customWidth="1"/>
    <col min="6" max="6" width="8.7109375" style="4" customWidth="1"/>
    <col min="7" max="24" width="8.7109375" style="12" customWidth="1"/>
    <col min="25" max="28" width="9.140625" style="12" customWidth="1"/>
    <col min="29" max="16384" width="9.140625" style="1" customWidth="1"/>
  </cols>
  <sheetData>
    <row r="1" spans="2:28" s="5" customFormat="1" ht="18.75" thickBot="1">
      <c r="B1" s="5" t="s">
        <v>77</v>
      </c>
      <c r="F1" s="6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</row>
    <row r="2" spans="2:24" ht="12.75">
      <c r="B2" s="24"/>
      <c r="C2" s="21"/>
      <c r="D2" s="2"/>
      <c r="E2" s="3"/>
      <c r="F2" s="19"/>
      <c r="G2" s="153" t="s">
        <v>85</v>
      </c>
      <c r="H2" s="151"/>
      <c r="I2" s="151"/>
      <c r="J2" s="151"/>
      <c r="K2" s="151"/>
      <c r="L2" s="151"/>
      <c r="M2" s="151"/>
      <c r="N2" s="151"/>
      <c r="O2" s="152"/>
      <c r="P2" s="151" t="s">
        <v>87</v>
      </c>
      <c r="Q2" s="151"/>
      <c r="R2" s="151"/>
      <c r="S2" s="151"/>
      <c r="T2" s="151"/>
      <c r="U2" s="151"/>
      <c r="V2" s="151"/>
      <c r="W2" s="151"/>
      <c r="X2" s="152"/>
    </row>
    <row r="3" spans="3:28" s="7" customFormat="1" ht="67.5">
      <c r="C3" s="22"/>
      <c r="D3" s="9"/>
      <c r="E3" s="18"/>
      <c r="F3" s="20" t="s">
        <v>76</v>
      </c>
      <c r="G3" s="16" t="s">
        <v>79</v>
      </c>
      <c r="H3" s="13" t="s">
        <v>84</v>
      </c>
      <c r="I3" s="13" t="s">
        <v>78</v>
      </c>
      <c r="J3" s="13" t="s">
        <v>81</v>
      </c>
      <c r="K3" s="13" t="s">
        <v>80</v>
      </c>
      <c r="L3" s="13" t="s">
        <v>83</v>
      </c>
      <c r="M3" s="15" t="s">
        <v>97</v>
      </c>
      <c r="N3" s="13" t="s">
        <v>96</v>
      </c>
      <c r="O3" s="27" t="s">
        <v>82</v>
      </c>
      <c r="P3" s="26" t="s">
        <v>79</v>
      </c>
      <c r="Q3" s="13" t="s">
        <v>84</v>
      </c>
      <c r="R3" s="13" t="s">
        <v>78</v>
      </c>
      <c r="S3" s="13" t="s">
        <v>81</v>
      </c>
      <c r="T3" s="13" t="s">
        <v>80</v>
      </c>
      <c r="U3" s="13" t="s">
        <v>83</v>
      </c>
      <c r="V3" s="13" t="s">
        <v>97</v>
      </c>
      <c r="W3" s="15" t="s">
        <v>95</v>
      </c>
      <c r="X3" s="17" t="s">
        <v>86</v>
      </c>
      <c r="Y3" s="14"/>
      <c r="Z3" s="14"/>
      <c r="AA3" s="14"/>
      <c r="AB3" s="14"/>
    </row>
    <row r="4" spans="2:28" s="7" customFormat="1" ht="15" customHeight="1">
      <c r="B4" s="93" t="s">
        <v>90</v>
      </c>
      <c r="C4" s="22"/>
      <c r="D4" s="9"/>
      <c r="E4" s="18"/>
      <c r="F4" s="20" t="s">
        <v>91</v>
      </c>
      <c r="G4" s="16" t="s">
        <v>92</v>
      </c>
      <c r="H4" s="13" t="s">
        <v>92</v>
      </c>
      <c r="I4" s="13" t="s">
        <v>92</v>
      </c>
      <c r="J4" s="13" t="s">
        <v>92</v>
      </c>
      <c r="K4" s="15" t="s">
        <v>92</v>
      </c>
      <c r="L4" s="15" t="s">
        <v>92</v>
      </c>
      <c r="M4" s="15" t="s">
        <v>92</v>
      </c>
      <c r="N4" s="13" t="s">
        <v>94</v>
      </c>
      <c r="O4" s="27" t="s">
        <v>93</v>
      </c>
      <c r="P4" s="26" t="s">
        <v>92</v>
      </c>
      <c r="Q4" s="13" t="s">
        <v>92</v>
      </c>
      <c r="R4" s="13" t="s">
        <v>92</v>
      </c>
      <c r="S4" s="13" t="s">
        <v>92</v>
      </c>
      <c r="T4" s="15" t="s">
        <v>92</v>
      </c>
      <c r="U4" s="15" t="s">
        <v>92</v>
      </c>
      <c r="V4" s="15" t="s">
        <v>92</v>
      </c>
      <c r="W4" s="15" t="s">
        <v>94</v>
      </c>
      <c r="X4" s="17" t="s">
        <v>93</v>
      </c>
      <c r="Y4" s="14"/>
      <c r="Z4" s="14"/>
      <c r="AA4" s="14"/>
      <c r="AB4" s="14"/>
    </row>
    <row r="5" spans="1:28" s="8" customFormat="1" ht="23.25" thickBot="1">
      <c r="A5" s="8" t="s">
        <v>0</v>
      </c>
      <c r="B5" s="25" t="s">
        <v>88</v>
      </c>
      <c r="C5" s="30" t="s">
        <v>1</v>
      </c>
      <c r="D5" s="31" t="s">
        <v>2</v>
      </c>
      <c r="E5" s="32" t="s">
        <v>41</v>
      </c>
      <c r="F5" s="33" t="s">
        <v>42</v>
      </c>
      <c r="G5" s="34" t="s">
        <v>5</v>
      </c>
      <c r="H5" s="35" t="s">
        <v>10</v>
      </c>
      <c r="I5" s="35" t="s">
        <v>4</v>
      </c>
      <c r="J5" s="35" t="s">
        <v>7</v>
      </c>
      <c r="K5" s="35" t="s">
        <v>6</v>
      </c>
      <c r="L5" s="35" t="s">
        <v>9</v>
      </c>
      <c r="M5" s="36" t="s">
        <v>3</v>
      </c>
      <c r="N5" s="35" t="s">
        <v>11</v>
      </c>
      <c r="O5" s="37" t="s">
        <v>8</v>
      </c>
      <c r="P5" s="52" t="s">
        <v>5</v>
      </c>
      <c r="Q5" s="35" t="s">
        <v>10</v>
      </c>
      <c r="R5" s="35" t="s">
        <v>4</v>
      </c>
      <c r="S5" s="35" t="s">
        <v>7</v>
      </c>
      <c r="T5" s="35" t="s">
        <v>6</v>
      </c>
      <c r="U5" s="35" t="s">
        <v>9</v>
      </c>
      <c r="V5" s="35" t="s">
        <v>3</v>
      </c>
      <c r="W5" s="36" t="s">
        <v>11</v>
      </c>
      <c r="X5" s="38" t="s">
        <v>8</v>
      </c>
      <c r="Y5" s="11"/>
      <c r="Z5" s="11"/>
      <c r="AA5" s="11"/>
      <c r="AB5" s="11"/>
    </row>
    <row r="6" spans="1:24" ht="12.75">
      <c r="A6" s="1" t="s">
        <v>12</v>
      </c>
      <c r="B6" s="24" t="s">
        <v>44</v>
      </c>
      <c r="C6" s="39">
        <v>65</v>
      </c>
      <c r="D6" s="39">
        <v>25</v>
      </c>
      <c r="E6" s="39">
        <v>20000</v>
      </c>
      <c r="F6" s="53">
        <v>17</v>
      </c>
      <c r="G6" s="57">
        <v>95</v>
      </c>
      <c r="H6" s="40">
        <v>2</v>
      </c>
      <c r="I6" s="40">
        <v>1048</v>
      </c>
      <c r="J6" s="40">
        <v>2</v>
      </c>
      <c r="K6" s="41" t="s">
        <v>89</v>
      </c>
      <c r="L6" s="41" t="s">
        <v>89</v>
      </c>
      <c r="M6" s="40">
        <v>403</v>
      </c>
      <c r="N6" s="41" t="s">
        <v>89</v>
      </c>
      <c r="O6" s="42">
        <v>424</v>
      </c>
      <c r="P6" s="40">
        <f aca="true" t="shared" si="0" ref="P6:P36">IF(ISERROR((G6/F6)),0,(G6/F6))</f>
        <v>5.588235294117647</v>
      </c>
      <c r="Q6" s="40">
        <f>IF(ISERROR((H6/F6)),0,(H6/F6))</f>
        <v>0.11764705882352941</v>
      </c>
      <c r="R6" s="40">
        <f aca="true" t="shared" si="1" ref="R6:R36">IF(ISERROR((I6/F6)),0,(I6/F6))</f>
        <v>61.64705882352941</v>
      </c>
      <c r="S6" s="40">
        <f>IF(ISERROR((J6/F6)),0,(J6/F6))</f>
        <v>0.11764705882352941</v>
      </c>
      <c r="T6" s="41" t="s">
        <v>89</v>
      </c>
      <c r="U6" s="41" t="s">
        <v>89</v>
      </c>
      <c r="V6" s="40">
        <f>IF(ISERROR((M6/F6)),0,(M6/F6))</f>
        <v>23.705882352941178</v>
      </c>
      <c r="W6" s="41" t="s">
        <v>89</v>
      </c>
      <c r="X6" s="42">
        <f>IF(ISERROR((O6/F6)),0,(O6/F6))</f>
        <v>24.941176470588236</v>
      </c>
    </row>
    <row r="7" spans="1:24" ht="12.75">
      <c r="A7" s="1" t="s">
        <v>43</v>
      </c>
      <c r="B7" s="61" t="s">
        <v>45</v>
      </c>
      <c r="C7" s="48">
        <v>68</v>
      </c>
      <c r="D7" s="48">
        <v>28</v>
      </c>
      <c r="E7" s="48">
        <v>14700</v>
      </c>
      <c r="F7" s="54">
        <v>175</v>
      </c>
      <c r="G7" s="58">
        <v>2027</v>
      </c>
      <c r="H7" s="49">
        <v>17</v>
      </c>
      <c r="I7" s="49">
        <v>6068</v>
      </c>
      <c r="J7" s="49">
        <v>17</v>
      </c>
      <c r="K7" s="50" t="s">
        <v>89</v>
      </c>
      <c r="L7" s="50" t="s">
        <v>89</v>
      </c>
      <c r="M7" s="49">
        <v>2879.5</v>
      </c>
      <c r="N7" s="50" t="s">
        <v>89</v>
      </c>
      <c r="O7" s="51">
        <v>46782</v>
      </c>
      <c r="P7" s="49">
        <f t="shared" si="0"/>
        <v>11.582857142857144</v>
      </c>
      <c r="Q7" s="49">
        <f>IF(ISERROR((H7/F7)),0,(H7/F7))</f>
        <v>0.09714285714285714</v>
      </c>
      <c r="R7" s="49">
        <f t="shared" si="1"/>
        <v>34.674285714285716</v>
      </c>
      <c r="S7" s="49">
        <f>IF(ISERROR((J7/F7)),0,(J7/F7))</f>
        <v>0.09714285714285714</v>
      </c>
      <c r="T7" s="50" t="s">
        <v>89</v>
      </c>
      <c r="U7" s="50" t="s">
        <v>89</v>
      </c>
      <c r="V7" s="49">
        <f>IF(ISERROR((M7/F7)),0,(M7/F7))</f>
        <v>16.454285714285714</v>
      </c>
      <c r="W7" s="50" t="s">
        <v>89</v>
      </c>
      <c r="X7" s="51">
        <f>IF(ISERROR((O7/F7)),0,(O7/F7))</f>
        <v>267.3257142857143</v>
      </c>
    </row>
    <row r="8" spans="1:24" ht="12.75">
      <c r="A8" s="1" t="s">
        <v>74</v>
      </c>
      <c r="B8" s="62" t="s">
        <v>75</v>
      </c>
      <c r="C8" s="23">
        <v>69</v>
      </c>
      <c r="D8" s="23">
        <v>29</v>
      </c>
      <c r="E8" s="23">
        <v>91700</v>
      </c>
      <c r="F8" s="55">
        <v>452</v>
      </c>
      <c r="G8" s="59">
        <v>246</v>
      </c>
      <c r="H8" s="28" t="s">
        <v>89</v>
      </c>
      <c r="I8" s="29">
        <v>112</v>
      </c>
      <c r="J8" s="28" t="s">
        <v>89</v>
      </c>
      <c r="K8" s="28" t="s">
        <v>89</v>
      </c>
      <c r="L8" s="28" t="s">
        <v>89</v>
      </c>
      <c r="M8" s="28" t="s">
        <v>89</v>
      </c>
      <c r="N8" s="28" t="s">
        <v>89</v>
      </c>
      <c r="O8" s="43" t="s">
        <v>89</v>
      </c>
      <c r="P8" s="29">
        <f t="shared" si="0"/>
        <v>0.5442477876106194</v>
      </c>
      <c r="Q8" s="28" t="s">
        <v>89</v>
      </c>
      <c r="R8" s="29">
        <f t="shared" si="1"/>
        <v>0.24778761061946902</v>
      </c>
      <c r="S8" s="28" t="s">
        <v>89</v>
      </c>
      <c r="T8" s="28" t="s">
        <v>89</v>
      </c>
      <c r="U8" s="28" t="s">
        <v>89</v>
      </c>
      <c r="V8" s="28" t="s">
        <v>89</v>
      </c>
      <c r="W8" s="28" t="s">
        <v>89</v>
      </c>
      <c r="X8" s="43" t="s">
        <v>89</v>
      </c>
    </row>
    <row r="9" spans="1:24" ht="12.75">
      <c r="A9" s="1" t="s">
        <v>13</v>
      </c>
      <c r="B9" s="61" t="s">
        <v>46</v>
      </c>
      <c r="C9" s="48">
        <v>135</v>
      </c>
      <c r="D9" s="48">
        <v>95</v>
      </c>
      <c r="E9" s="48">
        <v>32400</v>
      </c>
      <c r="F9" s="54">
        <v>695</v>
      </c>
      <c r="G9" s="58">
        <v>5311</v>
      </c>
      <c r="H9" s="49">
        <v>683</v>
      </c>
      <c r="I9" s="49">
        <v>41856</v>
      </c>
      <c r="J9" s="49">
        <v>683</v>
      </c>
      <c r="K9" s="49">
        <v>32213.4</v>
      </c>
      <c r="L9" s="49">
        <v>-1394.14</v>
      </c>
      <c r="M9" s="49">
        <v>5792</v>
      </c>
      <c r="N9" s="49">
        <v>84997</v>
      </c>
      <c r="O9" s="51">
        <v>78024</v>
      </c>
      <c r="P9" s="49">
        <f t="shared" si="0"/>
        <v>7.641726618705036</v>
      </c>
      <c r="Q9" s="49">
        <f aca="true" t="shared" si="2" ref="Q9:Q16">IF(ISERROR((H9/F9)),0,(H9/F9))</f>
        <v>0.9827338129496402</v>
      </c>
      <c r="R9" s="49">
        <f t="shared" si="1"/>
        <v>60.22446043165468</v>
      </c>
      <c r="S9" s="49">
        <f aca="true" t="shared" si="3" ref="S9:S16">IF(ISERROR((J9/F9)),0,(J9/F9))</f>
        <v>0.9827338129496402</v>
      </c>
      <c r="T9" s="49">
        <f aca="true" t="shared" si="4" ref="T9:T16">IF(ISERROR((K9/F9)),0,(K9/F9))</f>
        <v>46.35021582733813</v>
      </c>
      <c r="U9" s="49">
        <f aca="true" t="shared" si="5" ref="U9:U16">IF(ISERROR((L9/F9)),0,(L9/F9))</f>
        <v>-2.005956834532374</v>
      </c>
      <c r="V9" s="49">
        <f aca="true" t="shared" si="6" ref="V9:V36">IF(ISERROR((M9/F9)),0,(M9/F9))</f>
        <v>8.333812949640288</v>
      </c>
      <c r="W9" s="49">
        <f aca="true" t="shared" si="7" ref="W9:W16">IF(ISERROR((N9/F9)),0,(N9/F9))</f>
        <v>122.2978417266187</v>
      </c>
      <c r="X9" s="51">
        <f aca="true" t="shared" si="8" ref="X9:X36">IF(ISERROR((O9/F9)),0,(O9/F9))</f>
        <v>112.26474820143885</v>
      </c>
    </row>
    <row r="10" spans="1:24" ht="12.75">
      <c r="A10" s="1" t="s">
        <v>14</v>
      </c>
      <c r="B10" s="62" t="s">
        <v>47</v>
      </c>
      <c r="C10" s="23">
        <v>136</v>
      </c>
      <c r="D10" s="23">
        <v>96</v>
      </c>
      <c r="E10" s="23">
        <v>23500</v>
      </c>
      <c r="F10" s="55">
        <v>898</v>
      </c>
      <c r="G10" s="59">
        <v>8172</v>
      </c>
      <c r="H10" s="28">
        <v>3339</v>
      </c>
      <c r="I10" s="29">
        <v>44542</v>
      </c>
      <c r="J10" s="28">
        <v>3339</v>
      </c>
      <c r="K10" s="28">
        <v>50136.9</v>
      </c>
      <c r="L10" s="28">
        <v>-2817.59</v>
      </c>
      <c r="M10" s="28">
        <v>18103</v>
      </c>
      <c r="N10" s="28">
        <v>99419</v>
      </c>
      <c r="O10" s="43">
        <v>362467</v>
      </c>
      <c r="P10" s="29">
        <f t="shared" si="0"/>
        <v>9.10022271714922</v>
      </c>
      <c r="Q10" s="28">
        <f t="shared" si="2"/>
        <v>3.7182628062360803</v>
      </c>
      <c r="R10" s="29">
        <f t="shared" si="1"/>
        <v>49.60133630289533</v>
      </c>
      <c r="S10" s="28">
        <f t="shared" si="3"/>
        <v>3.7182628062360803</v>
      </c>
      <c r="T10" s="28">
        <f t="shared" si="4"/>
        <v>55.83173719376392</v>
      </c>
      <c r="U10" s="28">
        <f t="shared" si="5"/>
        <v>-3.137628062360802</v>
      </c>
      <c r="V10" s="28">
        <f t="shared" si="6"/>
        <v>20.15924276169265</v>
      </c>
      <c r="W10" s="28">
        <f t="shared" si="7"/>
        <v>110.71158129175947</v>
      </c>
      <c r="X10" s="43">
        <f t="shared" si="8"/>
        <v>403.6380846325167</v>
      </c>
    </row>
    <row r="11" spans="1:24" ht="12.75">
      <c r="A11" s="1" t="s">
        <v>15</v>
      </c>
      <c r="B11" s="61" t="s">
        <v>48</v>
      </c>
      <c r="C11" s="48">
        <v>137</v>
      </c>
      <c r="D11" s="48">
        <v>97</v>
      </c>
      <c r="E11" s="48">
        <v>5504</v>
      </c>
      <c r="F11" s="54">
        <v>203</v>
      </c>
      <c r="G11" s="58">
        <v>836</v>
      </c>
      <c r="H11" s="49">
        <v>218</v>
      </c>
      <c r="I11" s="49">
        <v>8480</v>
      </c>
      <c r="J11" s="49">
        <v>218</v>
      </c>
      <c r="K11" s="49">
        <v>12233.7</v>
      </c>
      <c r="L11" s="49">
        <v>-285.447</v>
      </c>
      <c r="M11" s="49">
        <v>4150</v>
      </c>
      <c r="N11" s="49">
        <v>21190</v>
      </c>
      <c r="O11" s="51">
        <v>23383</v>
      </c>
      <c r="P11" s="49">
        <f t="shared" si="0"/>
        <v>4.1182266009852215</v>
      </c>
      <c r="Q11" s="49">
        <f t="shared" si="2"/>
        <v>1.0738916256157636</v>
      </c>
      <c r="R11" s="49">
        <f t="shared" si="1"/>
        <v>41.77339901477833</v>
      </c>
      <c r="S11" s="49">
        <f t="shared" si="3"/>
        <v>1.0738916256157636</v>
      </c>
      <c r="T11" s="49">
        <f t="shared" si="4"/>
        <v>60.26453201970444</v>
      </c>
      <c r="U11" s="49">
        <f t="shared" si="5"/>
        <v>-1.4061428571428571</v>
      </c>
      <c r="V11" s="49">
        <f t="shared" si="6"/>
        <v>20.44334975369458</v>
      </c>
      <c r="W11" s="49">
        <f t="shared" si="7"/>
        <v>104.38423645320196</v>
      </c>
      <c r="X11" s="51">
        <f t="shared" si="8"/>
        <v>115.1871921182266</v>
      </c>
    </row>
    <row r="12" spans="1:24" ht="12.75">
      <c r="A12" s="1" t="s">
        <v>16</v>
      </c>
      <c r="B12" s="62" t="s">
        <v>49</v>
      </c>
      <c r="C12" s="23">
        <v>138</v>
      </c>
      <c r="D12" s="23">
        <v>98</v>
      </c>
      <c r="E12" s="23">
        <v>88100</v>
      </c>
      <c r="F12" s="55">
        <v>3444</v>
      </c>
      <c r="G12" s="59">
        <v>12366</v>
      </c>
      <c r="H12" s="28">
        <v>1214</v>
      </c>
      <c r="I12" s="29">
        <v>163530</v>
      </c>
      <c r="J12" s="28">
        <v>1214</v>
      </c>
      <c r="K12" s="28">
        <v>253612</v>
      </c>
      <c r="L12" s="28">
        <v>-19664.7</v>
      </c>
      <c r="M12" s="28">
        <v>57176</v>
      </c>
      <c r="N12" s="28">
        <v>561423</v>
      </c>
      <c r="O12" s="43">
        <v>648731</v>
      </c>
      <c r="P12" s="29">
        <f t="shared" si="0"/>
        <v>3.5905923344947737</v>
      </c>
      <c r="Q12" s="28">
        <f t="shared" si="2"/>
        <v>0.3524970963995354</v>
      </c>
      <c r="R12" s="29">
        <f t="shared" si="1"/>
        <v>47.48257839721254</v>
      </c>
      <c r="S12" s="28">
        <f t="shared" si="3"/>
        <v>0.3524970963995354</v>
      </c>
      <c r="T12" s="28">
        <f t="shared" si="4"/>
        <v>73.63879210220674</v>
      </c>
      <c r="U12" s="28">
        <f t="shared" si="5"/>
        <v>-5.709843205574913</v>
      </c>
      <c r="V12" s="28">
        <f t="shared" si="6"/>
        <v>16.601626016260163</v>
      </c>
      <c r="W12" s="28">
        <f t="shared" si="7"/>
        <v>163.01480836236934</v>
      </c>
      <c r="X12" s="43">
        <f t="shared" si="8"/>
        <v>188.36556329849012</v>
      </c>
    </row>
    <row r="13" spans="1:24" ht="12.75">
      <c r="A13" s="1" t="s">
        <v>17</v>
      </c>
      <c r="B13" s="61" t="s">
        <v>50</v>
      </c>
      <c r="C13" s="48">
        <v>139</v>
      </c>
      <c r="D13" s="48">
        <v>99</v>
      </c>
      <c r="E13" s="48">
        <v>11500</v>
      </c>
      <c r="F13" s="54">
        <v>622</v>
      </c>
      <c r="G13" s="58">
        <v>3480</v>
      </c>
      <c r="H13" s="49">
        <v>1008</v>
      </c>
      <c r="I13" s="49">
        <v>34207</v>
      </c>
      <c r="J13" s="49">
        <v>1008</v>
      </c>
      <c r="K13" s="49">
        <v>18706.3</v>
      </c>
      <c r="L13" s="49">
        <v>-744.444</v>
      </c>
      <c r="M13" s="49">
        <v>9210</v>
      </c>
      <c r="N13" s="49">
        <v>57329</v>
      </c>
      <c r="O13" s="51">
        <v>90007</v>
      </c>
      <c r="P13" s="49">
        <f t="shared" si="0"/>
        <v>5.594855305466238</v>
      </c>
      <c r="Q13" s="49">
        <f t="shared" si="2"/>
        <v>1.6205787781350482</v>
      </c>
      <c r="R13" s="49">
        <f t="shared" si="1"/>
        <v>54.9951768488746</v>
      </c>
      <c r="S13" s="49">
        <f t="shared" si="3"/>
        <v>1.6205787781350482</v>
      </c>
      <c r="T13" s="49">
        <f t="shared" si="4"/>
        <v>30.07443729903537</v>
      </c>
      <c r="U13" s="49">
        <f t="shared" si="5"/>
        <v>-1.1968553054662379</v>
      </c>
      <c r="V13" s="49">
        <f t="shared" si="6"/>
        <v>14.807073954983922</v>
      </c>
      <c r="W13" s="49">
        <f t="shared" si="7"/>
        <v>92.16881028938907</v>
      </c>
      <c r="X13" s="51">
        <f t="shared" si="8"/>
        <v>144.7057877813505</v>
      </c>
    </row>
    <row r="14" spans="1:24" ht="12.75">
      <c r="A14" s="1" t="s">
        <v>18</v>
      </c>
      <c r="B14" s="62" t="s">
        <v>51</v>
      </c>
      <c r="C14" s="23">
        <v>163</v>
      </c>
      <c r="D14" s="23">
        <v>123</v>
      </c>
      <c r="E14" s="23">
        <v>27900</v>
      </c>
      <c r="F14" s="55">
        <v>1636</v>
      </c>
      <c r="G14" s="59">
        <v>13668</v>
      </c>
      <c r="H14" s="28">
        <v>390</v>
      </c>
      <c r="I14" s="29">
        <v>48984</v>
      </c>
      <c r="J14" s="28">
        <v>390</v>
      </c>
      <c r="K14" s="28">
        <v>122391</v>
      </c>
      <c r="L14" s="28">
        <v>-2769.16</v>
      </c>
      <c r="M14" s="28">
        <v>50773</v>
      </c>
      <c r="N14" s="28">
        <v>183593</v>
      </c>
      <c r="O14" s="43">
        <v>228648</v>
      </c>
      <c r="P14" s="29">
        <f t="shared" si="0"/>
        <v>8.354523227383863</v>
      </c>
      <c r="Q14" s="28">
        <f t="shared" si="2"/>
        <v>0.23838630806845965</v>
      </c>
      <c r="R14" s="29">
        <f t="shared" si="1"/>
        <v>29.941320293398533</v>
      </c>
      <c r="S14" s="28">
        <f t="shared" si="3"/>
        <v>0.23838630806845965</v>
      </c>
      <c r="T14" s="28">
        <f t="shared" si="4"/>
        <v>74.81112469437653</v>
      </c>
      <c r="U14" s="28">
        <f t="shared" si="5"/>
        <v>-1.692640586797066</v>
      </c>
      <c r="V14" s="28">
        <f t="shared" si="6"/>
        <v>31.03484107579462</v>
      </c>
      <c r="W14" s="28">
        <f t="shared" si="7"/>
        <v>112.22066014669926</v>
      </c>
      <c r="X14" s="43">
        <f t="shared" si="8"/>
        <v>139.760391198044</v>
      </c>
    </row>
    <row r="15" spans="1:24" ht="12.75">
      <c r="A15" s="1" t="s">
        <v>19</v>
      </c>
      <c r="B15" s="61" t="s">
        <v>52</v>
      </c>
      <c r="C15" s="48">
        <v>164</v>
      </c>
      <c r="D15" s="48">
        <v>124</v>
      </c>
      <c r="E15" s="48">
        <v>32100</v>
      </c>
      <c r="F15" s="54">
        <v>1601</v>
      </c>
      <c r="G15" s="58">
        <v>11067</v>
      </c>
      <c r="H15" s="49">
        <v>398</v>
      </c>
      <c r="I15" s="49">
        <v>35713</v>
      </c>
      <c r="J15" s="49">
        <v>398</v>
      </c>
      <c r="K15" s="49">
        <v>133527</v>
      </c>
      <c r="L15" s="49">
        <v>-2866.6</v>
      </c>
      <c r="M15" s="49">
        <v>56325.5</v>
      </c>
      <c r="N15" s="49">
        <v>194389</v>
      </c>
      <c r="O15" s="51">
        <v>247076</v>
      </c>
      <c r="P15" s="49">
        <f t="shared" si="0"/>
        <v>6.912554653341662</v>
      </c>
      <c r="Q15" s="49">
        <f t="shared" si="2"/>
        <v>0.2485946283572767</v>
      </c>
      <c r="R15" s="49">
        <f t="shared" si="1"/>
        <v>22.306683322923174</v>
      </c>
      <c r="S15" s="49">
        <f t="shared" si="3"/>
        <v>0.2485946283572767</v>
      </c>
      <c r="T15" s="49">
        <f t="shared" si="4"/>
        <v>83.40224859462836</v>
      </c>
      <c r="U15" s="49">
        <f t="shared" si="5"/>
        <v>-1.7905059337913802</v>
      </c>
      <c r="V15" s="49">
        <f t="shared" si="6"/>
        <v>35.18144909431605</v>
      </c>
      <c r="W15" s="49">
        <f t="shared" si="7"/>
        <v>121.41723922548407</v>
      </c>
      <c r="X15" s="51">
        <f t="shared" si="8"/>
        <v>154.3260462211118</v>
      </c>
    </row>
    <row r="16" spans="1:24" ht="12.75">
      <c r="A16" s="1" t="s">
        <v>20</v>
      </c>
      <c r="B16" s="62" t="s">
        <v>53</v>
      </c>
      <c r="C16" s="23">
        <v>165</v>
      </c>
      <c r="D16" s="23">
        <v>125</v>
      </c>
      <c r="E16" s="23">
        <v>9164</v>
      </c>
      <c r="F16" s="55">
        <v>195</v>
      </c>
      <c r="G16" s="59">
        <v>1254</v>
      </c>
      <c r="H16" s="28">
        <v>17</v>
      </c>
      <c r="I16" s="29">
        <v>4944</v>
      </c>
      <c r="J16" s="28">
        <v>17</v>
      </c>
      <c r="K16" s="28">
        <v>14086</v>
      </c>
      <c r="L16" s="28">
        <v>-229.61</v>
      </c>
      <c r="M16" s="28">
        <v>2113</v>
      </c>
      <c r="N16" s="28">
        <v>20795</v>
      </c>
      <c r="O16" s="43">
        <v>8673</v>
      </c>
      <c r="P16" s="29">
        <f t="shared" si="0"/>
        <v>6.430769230769231</v>
      </c>
      <c r="Q16" s="28">
        <f t="shared" si="2"/>
        <v>0.08717948717948718</v>
      </c>
      <c r="R16" s="29">
        <f t="shared" si="1"/>
        <v>25.353846153846153</v>
      </c>
      <c r="S16" s="28">
        <f t="shared" si="3"/>
        <v>0.08717948717948718</v>
      </c>
      <c r="T16" s="28">
        <f t="shared" si="4"/>
        <v>72.23589743589744</v>
      </c>
      <c r="U16" s="28">
        <f t="shared" si="5"/>
        <v>-1.1774871794871795</v>
      </c>
      <c r="V16" s="28">
        <f t="shared" si="6"/>
        <v>10.835897435897436</v>
      </c>
      <c r="W16" s="28">
        <f t="shared" si="7"/>
        <v>106.64102564102564</v>
      </c>
      <c r="X16" s="43">
        <f t="shared" si="8"/>
        <v>44.47692307692308</v>
      </c>
    </row>
    <row r="17" spans="1:24" ht="12.75">
      <c r="A17" s="1" t="s">
        <v>21</v>
      </c>
      <c r="B17" s="61" t="s">
        <v>54</v>
      </c>
      <c r="C17" s="48">
        <v>167</v>
      </c>
      <c r="D17" s="48">
        <v>127</v>
      </c>
      <c r="E17" s="48">
        <v>14400</v>
      </c>
      <c r="F17" s="54">
        <v>1154</v>
      </c>
      <c r="G17" s="58">
        <v>2221</v>
      </c>
      <c r="H17" s="50" t="s">
        <v>89</v>
      </c>
      <c r="I17" s="49">
        <v>69263</v>
      </c>
      <c r="J17" s="50" t="s">
        <v>89</v>
      </c>
      <c r="K17" s="50" t="s">
        <v>89</v>
      </c>
      <c r="L17" s="50" t="s">
        <v>89</v>
      </c>
      <c r="M17" s="49">
        <v>26886.5</v>
      </c>
      <c r="N17" s="49" t="s">
        <v>89</v>
      </c>
      <c r="O17" s="51">
        <v>37501</v>
      </c>
      <c r="P17" s="49">
        <f t="shared" si="0"/>
        <v>1.9246100519930676</v>
      </c>
      <c r="Q17" s="50" t="s">
        <v>89</v>
      </c>
      <c r="R17" s="49">
        <f t="shared" si="1"/>
        <v>60.019930675909876</v>
      </c>
      <c r="S17" s="50" t="s">
        <v>89</v>
      </c>
      <c r="T17" s="50" t="s">
        <v>89</v>
      </c>
      <c r="U17" s="50" t="s">
        <v>89</v>
      </c>
      <c r="V17" s="49">
        <f t="shared" si="6"/>
        <v>23.298526863084923</v>
      </c>
      <c r="W17" s="49" t="s">
        <v>89</v>
      </c>
      <c r="X17" s="51">
        <f t="shared" si="8"/>
        <v>32.49653379549393</v>
      </c>
    </row>
    <row r="18" spans="1:24" ht="12.75">
      <c r="A18" s="1" t="s">
        <v>22</v>
      </c>
      <c r="B18" s="62" t="s">
        <v>55</v>
      </c>
      <c r="C18" s="23">
        <v>168</v>
      </c>
      <c r="D18" s="23">
        <v>128</v>
      </c>
      <c r="E18" s="23">
        <v>19200</v>
      </c>
      <c r="F18" s="55">
        <v>1343</v>
      </c>
      <c r="G18" s="59">
        <v>5752</v>
      </c>
      <c r="H18" s="28" t="s">
        <v>89</v>
      </c>
      <c r="I18" s="29">
        <v>103138</v>
      </c>
      <c r="J18" s="28" t="s">
        <v>89</v>
      </c>
      <c r="K18" s="28" t="s">
        <v>89</v>
      </c>
      <c r="L18" s="28" t="s">
        <v>89</v>
      </c>
      <c r="M18" s="28">
        <v>14646.5</v>
      </c>
      <c r="N18" s="28" t="s">
        <v>89</v>
      </c>
      <c r="O18" s="43">
        <v>101312</v>
      </c>
      <c r="P18" s="29">
        <f t="shared" si="0"/>
        <v>4.28294862248697</v>
      </c>
      <c r="Q18" s="28" t="s">
        <v>89</v>
      </c>
      <c r="R18" s="29">
        <f t="shared" si="1"/>
        <v>76.79672375279226</v>
      </c>
      <c r="S18" s="28" t="s">
        <v>89</v>
      </c>
      <c r="T18" s="28" t="s">
        <v>89</v>
      </c>
      <c r="U18" s="28" t="s">
        <v>89</v>
      </c>
      <c r="V18" s="28">
        <f t="shared" si="6"/>
        <v>10.905807892777364</v>
      </c>
      <c r="W18" s="28" t="s">
        <v>89</v>
      </c>
      <c r="X18" s="43">
        <f t="shared" si="8"/>
        <v>75.43708116157856</v>
      </c>
    </row>
    <row r="19" spans="1:24" ht="12.75">
      <c r="A19" s="1" t="s">
        <v>23</v>
      </c>
      <c r="B19" s="61" t="s">
        <v>56</v>
      </c>
      <c r="C19" s="48">
        <v>170</v>
      </c>
      <c r="D19" s="48">
        <v>130</v>
      </c>
      <c r="E19" s="48">
        <v>14500</v>
      </c>
      <c r="F19" s="54">
        <v>51</v>
      </c>
      <c r="G19" s="58">
        <v>233</v>
      </c>
      <c r="H19" s="50" t="s">
        <v>89</v>
      </c>
      <c r="I19" s="49">
        <v>2564</v>
      </c>
      <c r="J19" s="50" t="s">
        <v>89</v>
      </c>
      <c r="K19" s="50" t="s">
        <v>89</v>
      </c>
      <c r="L19" s="50" t="s">
        <v>89</v>
      </c>
      <c r="M19" s="49">
        <v>607.5</v>
      </c>
      <c r="N19" s="49" t="s">
        <v>89</v>
      </c>
      <c r="O19" s="51">
        <v>2932</v>
      </c>
      <c r="P19" s="49">
        <f t="shared" si="0"/>
        <v>4.568627450980392</v>
      </c>
      <c r="Q19" s="50" t="s">
        <v>89</v>
      </c>
      <c r="R19" s="49">
        <f t="shared" si="1"/>
        <v>50.27450980392157</v>
      </c>
      <c r="S19" s="50" t="s">
        <v>89</v>
      </c>
      <c r="T19" s="50" t="s">
        <v>89</v>
      </c>
      <c r="U19" s="50" t="s">
        <v>89</v>
      </c>
      <c r="V19" s="49">
        <f t="shared" si="6"/>
        <v>11.911764705882353</v>
      </c>
      <c r="W19" s="49" t="s">
        <v>89</v>
      </c>
      <c r="X19" s="51">
        <f t="shared" si="8"/>
        <v>57.490196078431374</v>
      </c>
    </row>
    <row r="20" spans="1:24" ht="12.75">
      <c r="A20" s="1" t="s">
        <v>24</v>
      </c>
      <c r="B20" s="62" t="s">
        <v>57</v>
      </c>
      <c r="C20" s="23">
        <v>171</v>
      </c>
      <c r="D20" s="23">
        <v>131</v>
      </c>
      <c r="E20" s="23">
        <v>9372</v>
      </c>
      <c r="F20" s="55">
        <v>442</v>
      </c>
      <c r="G20" s="59">
        <v>814</v>
      </c>
      <c r="H20" s="28" t="s">
        <v>89</v>
      </c>
      <c r="I20" s="29">
        <v>9401</v>
      </c>
      <c r="J20" s="28" t="s">
        <v>89</v>
      </c>
      <c r="K20" s="28" t="s">
        <v>89</v>
      </c>
      <c r="L20" s="28" t="s">
        <v>89</v>
      </c>
      <c r="M20" s="28">
        <v>12777.5</v>
      </c>
      <c r="N20" s="28" t="s">
        <v>89</v>
      </c>
      <c r="O20" s="43">
        <v>17687</v>
      </c>
      <c r="P20" s="29">
        <f t="shared" si="0"/>
        <v>1.841628959276018</v>
      </c>
      <c r="Q20" s="28" t="s">
        <v>89</v>
      </c>
      <c r="R20" s="29">
        <f t="shared" si="1"/>
        <v>21.26923076923077</v>
      </c>
      <c r="S20" s="28" t="s">
        <v>89</v>
      </c>
      <c r="T20" s="28" t="s">
        <v>89</v>
      </c>
      <c r="U20" s="28" t="s">
        <v>89</v>
      </c>
      <c r="V20" s="28">
        <f t="shared" si="6"/>
        <v>28.90837104072398</v>
      </c>
      <c r="W20" s="28" t="s">
        <v>89</v>
      </c>
      <c r="X20" s="43">
        <f t="shared" si="8"/>
        <v>40.015837104072396</v>
      </c>
    </row>
    <row r="21" spans="1:24" ht="12.75">
      <c r="A21" s="1" t="s">
        <v>25</v>
      </c>
      <c r="B21" s="61" t="s">
        <v>58</v>
      </c>
      <c r="C21" s="48">
        <v>172</v>
      </c>
      <c r="D21" s="48">
        <v>132</v>
      </c>
      <c r="E21" s="48">
        <v>2888</v>
      </c>
      <c r="F21" s="54">
        <v>67</v>
      </c>
      <c r="G21" s="58">
        <v>464</v>
      </c>
      <c r="H21" s="50" t="s">
        <v>89</v>
      </c>
      <c r="I21" s="49">
        <v>1312</v>
      </c>
      <c r="J21" s="50" t="s">
        <v>89</v>
      </c>
      <c r="K21" s="50" t="s">
        <v>89</v>
      </c>
      <c r="L21" s="50" t="s">
        <v>89</v>
      </c>
      <c r="M21" s="49">
        <v>944</v>
      </c>
      <c r="N21" s="49" t="s">
        <v>89</v>
      </c>
      <c r="O21" s="51">
        <v>15557</v>
      </c>
      <c r="P21" s="49">
        <f t="shared" si="0"/>
        <v>6.925373134328358</v>
      </c>
      <c r="Q21" s="50" t="s">
        <v>89</v>
      </c>
      <c r="R21" s="49">
        <f t="shared" si="1"/>
        <v>19.582089552238806</v>
      </c>
      <c r="S21" s="50" t="s">
        <v>89</v>
      </c>
      <c r="T21" s="50" t="s">
        <v>89</v>
      </c>
      <c r="U21" s="50" t="s">
        <v>89</v>
      </c>
      <c r="V21" s="49">
        <f t="shared" si="6"/>
        <v>14.08955223880597</v>
      </c>
      <c r="W21" s="49" t="s">
        <v>89</v>
      </c>
      <c r="X21" s="51">
        <f t="shared" si="8"/>
        <v>232.19402985074626</v>
      </c>
    </row>
    <row r="22" spans="1:24" ht="12.75">
      <c r="A22" s="1" t="s">
        <v>26</v>
      </c>
      <c r="B22" s="62" t="s">
        <v>59</v>
      </c>
      <c r="C22" s="23">
        <v>173</v>
      </c>
      <c r="D22" s="23">
        <v>133</v>
      </c>
      <c r="E22" s="23">
        <v>11700</v>
      </c>
      <c r="F22" s="55">
        <v>956</v>
      </c>
      <c r="G22" s="59">
        <v>1742</v>
      </c>
      <c r="H22" s="28" t="s">
        <v>89</v>
      </c>
      <c r="I22" s="29">
        <v>39083</v>
      </c>
      <c r="J22" s="28" t="s">
        <v>89</v>
      </c>
      <c r="K22" s="28" t="s">
        <v>89</v>
      </c>
      <c r="L22" s="28" t="s">
        <v>89</v>
      </c>
      <c r="M22" s="28">
        <v>23846.5</v>
      </c>
      <c r="N22" s="28" t="s">
        <v>89</v>
      </c>
      <c r="O22" s="43">
        <v>42079</v>
      </c>
      <c r="P22" s="29">
        <f t="shared" si="0"/>
        <v>1.8221757322175731</v>
      </c>
      <c r="Q22" s="28" t="s">
        <v>89</v>
      </c>
      <c r="R22" s="29">
        <f t="shared" si="1"/>
        <v>40.88179916317991</v>
      </c>
      <c r="S22" s="28" t="s">
        <v>89</v>
      </c>
      <c r="T22" s="28" t="s">
        <v>89</v>
      </c>
      <c r="U22" s="28" t="s">
        <v>89</v>
      </c>
      <c r="V22" s="28">
        <f t="shared" si="6"/>
        <v>24.944037656903767</v>
      </c>
      <c r="W22" s="28" t="s">
        <v>89</v>
      </c>
      <c r="X22" s="43">
        <f t="shared" si="8"/>
        <v>44.01569037656904</v>
      </c>
    </row>
    <row r="23" spans="1:24" ht="12.75">
      <c r="A23" s="1" t="s">
        <v>27</v>
      </c>
      <c r="B23" s="61" t="s">
        <v>60</v>
      </c>
      <c r="C23" s="48">
        <v>174</v>
      </c>
      <c r="D23" s="48">
        <v>134</v>
      </c>
      <c r="E23" s="48">
        <v>16300</v>
      </c>
      <c r="F23" s="54">
        <v>172</v>
      </c>
      <c r="G23" s="58">
        <v>262</v>
      </c>
      <c r="H23" s="50" t="s">
        <v>89</v>
      </c>
      <c r="I23" s="49">
        <v>10243</v>
      </c>
      <c r="J23" s="50" t="s">
        <v>89</v>
      </c>
      <c r="K23" s="50" t="s">
        <v>89</v>
      </c>
      <c r="L23" s="50" t="s">
        <v>89</v>
      </c>
      <c r="M23" s="49">
        <v>6017.5</v>
      </c>
      <c r="N23" s="49" t="s">
        <v>89</v>
      </c>
      <c r="O23" s="51">
        <v>14126</v>
      </c>
      <c r="P23" s="49">
        <f t="shared" si="0"/>
        <v>1.5232558139534884</v>
      </c>
      <c r="Q23" s="50" t="s">
        <v>89</v>
      </c>
      <c r="R23" s="49">
        <f t="shared" si="1"/>
        <v>59.55232558139535</v>
      </c>
      <c r="S23" s="50" t="s">
        <v>89</v>
      </c>
      <c r="T23" s="50" t="s">
        <v>89</v>
      </c>
      <c r="U23" s="50" t="s">
        <v>89</v>
      </c>
      <c r="V23" s="49">
        <f t="shared" si="6"/>
        <v>34.98546511627907</v>
      </c>
      <c r="W23" s="49" t="s">
        <v>89</v>
      </c>
      <c r="X23" s="51">
        <f t="shared" si="8"/>
        <v>82.12790697674419</v>
      </c>
    </row>
    <row r="24" spans="1:24" ht="12.75">
      <c r="A24" s="1" t="s">
        <v>28</v>
      </c>
      <c r="B24" s="62" t="s">
        <v>61</v>
      </c>
      <c r="C24" s="23">
        <v>175</v>
      </c>
      <c r="D24" s="23">
        <v>135</v>
      </c>
      <c r="E24" s="23">
        <v>16100</v>
      </c>
      <c r="F24" s="55">
        <v>138</v>
      </c>
      <c r="G24" s="59">
        <v>514</v>
      </c>
      <c r="H24" s="28" t="s">
        <v>89</v>
      </c>
      <c r="I24" s="29">
        <v>5183</v>
      </c>
      <c r="J24" s="28" t="s">
        <v>89</v>
      </c>
      <c r="K24" s="28" t="s">
        <v>89</v>
      </c>
      <c r="L24" s="28" t="s">
        <v>89</v>
      </c>
      <c r="M24" s="28">
        <v>1380.5</v>
      </c>
      <c r="N24" s="28" t="s">
        <v>89</v>
      </c>
      <c r="O24" s="43">
        <v>12749</v>
      </c>
      <c r="P24" s="29">
        <f t="shared" si="0"/>
        <v>3.7246376811594204</v>
      </c>
      <c r="Q24" s="28" t="s">
        <v>89</v>
      </c>
      <c r="R24" s="29">
        <f t="shared" si="1"/>
        <v>37.55797101449275</v>
      </c>
      <c r="S24" s="28" t="s">
        <v>89</v>
      </c>
      <c r="T24" s="28" t="s">
        <v>89</v>
      </c>
      <c r="U24" s="28" t="s">
        <v>89</v>
      </c>
      <c r="V24" s="28">
        <f t="shared" si="6"/>
        <v>10.003623188405797</v>
      </c>
      <c r="W24" s="28" t="s">
        <v>89</v>
      </c>
      <c r="X24" s="43">
        <f t="shared" si="8"/>
        <v>92.3840579710145</v>
      </c>
    </row>
    <row r="25" spans="1:24" ht="12.75">
      <c r="A25" s="1" t="s">
        <v>29</v>
      </c>
      <c r="B25" s="61" t="s">
        <v>62</v>
      </c>
      <c r="C25" s="48">
        <v>177</v>
      </c>
      <c r="D25" s="48">
        <v>137</v>
      </c>
      <c r="E25" s="48">
        <v>4524</v>
      </c>
      <c r="F25" s="54">
        <v>105</v>
      </c>
      <c r="G25" s="58">
        <v>53</v>
      </c>
      <c r="H25" s="50" t="s">
        <v>89</v>
      </c>
      <c r="I25" s="49">
        <v>4478</v>
      </c>
      <c r="J25" s="50" t="s">
        <v>89</v>
      </c>
      <c r="K25" s="50" t="s">
        <v>89</v>
      </c>
      <c r="L25" s="50" t="s">
        <v>89</v>
      </c>
      <c r="M25" s="49">
        <v>3083.5</v>
      </c>
      <c r="N25" s="49" t="s">
        <v>89</v>
      </c>
      <c r="O25" s="51">
        <v>2200</v>
      </c>
      <c r="P25" s="49">
        <f t="shared" si="0"/>
        <v>0.5047619047619047</v>
      </c>
      <c r="Q25" s="50" t="s">
        <v>89</v>
      </c>
      <c r="R25" s="49">
        <f t="shared" si="1"/>
        <v>42.647619047619045</v>
      </c>
      <c r="S25" s="50" t="s">
        <v>89</v>
      </c>
      <c r="T25" s="50" t="s">
        <v>89</v>
      </c>
      <c r="U25" s="50" t="s">
        <v>89</v>
      </c>
      <c r="V25" s="49">
        <f t="shared" si="6"/>
        <v>29.366666666666667</v>
      </c>
      <c r="W25" s="49" t="s">
        <v>89</v>
      </c>
      <c r="X25" s="51">
        <f t="shared" si="8"/>
        <v>20.952380952380953</v>
      </c>
    </row>
    <row r="26" spans="1:24" ht="12.75">
      <c r="A26" s="1" t="s">
        <v>30</v>
      </c>
      <c r="B26" s="62" t="s">
        <v>63</v>
      </c>
      <c r="C26" s="23">
        <v>178</v>
      </c>
      <c r="D26" s="23">
        <v>138</v>
      </c>
      <c r="E26" s="23">
        <v>7107</v>
      </c>
      <c r="F26" s="55">
        <v>12</v>
      </c>
      <c r="G26" s="59">
        <v>20</v>
      </c>
      <c r="H26" s="28" t="s">
        <v>89</v>
      </c>
      <c r="I26" s="29">
        <v>85</v>
      </c>
      <c r="J26" s="28" t="s">
        <v>89</v>
      </c>
      <c r="K26" s="28" t="s">
        <v>89</v>
      </c>
      <c r="L26" s="28" t="s">
        <v>89</v>
      </c>
      <c r="M26" s="28">
        <v>100</v>
      </c>
      <c r="N26" s="28" t="s">
        <v>89</v>
      </c>
      <c r="O26" s="43">
        <v>524</v>
      </c>
      <c r="P26" s="29">
        <f t="shared" si="0"/>
        <v>1.6666666666666667</v>
      </c>
      <c r="Q26" s="28" t="s">
        <v>89</v>
      </c>
      <c r="R26" s="29">
        <f t="shared" si="1"/>
        <v>7.083333333333333</v>
      </c>
      <c r="S26" s="28" t="s">
        <v>89</v>
      </c>
      <c r="T26" s="28" t="s">
        <v>89</v>
      </c>
      <c r="U26" s="28" t="s">
        <v>89</v>
      </c>
      <c r="V26" s="28">
        <f t="shared" si="6"/>
        <v>8.333333333333334</v>
      </c>
      <c r="W26" s="28" t="s">
        <v>89</v>
      </c>
      <c r="X26" s="43">
        <f t="shared" si="8"/>
        <v>43.666666666666664</v>
      </c>
    </row>
    <row r="27" spans="1:24" ht="12.75">
      <c r="A27" s="1" t="s">
        <v>31</v>
      </c>
      <c r="B27" s="61" t="s">
        <v>73</v>
      </c>
      <c r="C27" s="48">
        <v>182</v>
      </c>
      <c r="D27" s="48">
        <v>142</v>
      </c>
      <c r="E27" s="48">
        <v>59000</v>
      </c>
      <c r="F27" s="54">
        <v>254</v>
      </c>
      <c r="G27" s="58">
        <v>646</v>
      </c>
      <c r="H27" s="50" t="s">
        <v>89</v>
      </c>
      <c r="I27" s="49">
        <v>2294</v>
      </c>
      <c r="J27" s="50" t="s">
        <v>89</v>
      </c>
      <c r="K27" s="50" t="s">
        <v>89</v>
      </c>
      <c r="L27" s="50" t="s">
        <v>89</v>
      </c>
      <c r="M27" s="49">
        <v>80.5</v>
      </c>
      <c r="N27" s="49" t="s">
        <v>89</v>
      </c>
      <c r="O27" s="51">
        <v>27553</v>
      </c>
      <c r="P27" s="49">
        <f t="shared" si="0"/>
        <v>2.543307086614173</v>
      </c>
      <c r="Q27" s="50" t="s">
        <v>89</v>
      </c>
      <c r="R27" s="49">
        <f t="shared" si="1"/>
        <v>9.031496062992126</v>
      </c>
      <c r="S27" s="50" t="s">
        <v>89</v>
      </c>
      <c r="T27" s="50" t="s">
        <v>89</v>
      </c>
      <c r="U27" s="50" t="s">
        <v>89</v>
      </c>
      <c r="V27" s="49">
        <f t="shared" si="6"/>
        <v>0.3169291338582677</v>
      </c>
      <c r="W27" s="49" t="s">
        <v>89</v>
      </c>
      <c r="X27" s="51">
        <f t="shared" si="8"/>
        <v>108.47637795275591</v>
      </c>
    </row>
    <row r="28" spans="1:24" ht="12.75">
      <c r="A28" s="1" t="s">
        <v>32</v>
      </c>
      <c r="B28" s="62" t="s">
        <v>64</v>
      </c>
      <c r="C28" s="23">
        <v>201</v>
      </c>
      <c r="D28" s="23">
        <v>161</v>
      </c>
      <c r="E28" s="23">
        <v>18300</v>
      </c>
      <c r="F28" s="55">
        <v>1416</v>
      </c>
      <c r="G28" s="59">
        <v>7340</v>
      </c>
      <c r="H28" s="28">
        <v>263</v>
      </c>
      <c r="I28" s="29">
        <v>45310</v>
      </c>
      <c r="J28" s="28">
        <v>263</v>
      </c>
      <c r="K28" s="28">
        <v>121929</v>
      </c>
      <c r="L28" s="28">
        <v>-2390.14</v>
      </c>
      <c r="M28" s="28">
        <v>34382</v>
      </c>
      <c r="N28" s="28">
        <v>208703</v>
      </c>
      <c r="O28" s="43">
        <v>254750</v>
      </c>
      <c r="P28" s="29">
        <f t="shared" si="0"/>
        <v>5.18361581920904</v>
      </c>
      <c r="Q28" s="28">
        <f aca="true" t="shared" si="9" ref="Q28:Q36">IF(ISERROR((H28/F28)),0,(H28/F28))</f>
        <v>0.18573446327683615</v>
      </c>
      <c r="R28" s="29">
        <f t="shared" si="1"/>
        <v>31.99858757062147</v>
      </c>
      <c r="S28" s="28">
        <f aca="true" t="shared" si="10" ref="S28:S36">IF(ISERROR((J28/F28)),0,(J28/F28))</f>
        <v>0.18573446327683615</v>
      </c>
      <c r="T28" s="28">
        <f aca="true" t="shared" si="11" ref="T28:T34">IF(ISERROR((K28/F28)),0,(K28/F28))</f>
        <v>86.10805084745763</v>
      </c>
      <c r="U28" s="28">
        <f aca="true" t="shared" si="12" ref="U28:U34">IF(ISERROR((L28/F28)),0,(L28/F28))</f>
        <v>-1.6879519774011298</v>
      </c>
      <c r="V28" s="28">
        <f t="shared" si="6"/>
        <v>24.281073446327685</v>
      </c>
      <c r="W28" s="28">
        <f aca="true" t="shared" si="13" ref="W28:W34">IF(ISERROR((N28/F28)),0,(N28/F28))</f>
        <v>147.3891242937853</v>
      </c>
      <c r="X28" s="43">
        <f t="shared" si="8"/>
        <v>179.9081920903955</v>
      </c>
    </row>
    <row r="29" spans="1:24" ht="12.75">
      <c r="A29" s="1" t="s">
        <v>33</v>
      </c>
      <c r="B29" s="61" t="s">
        <v>65</v>
      </c>
      <c r="C29" s="48">
        <v>202</v>
      </c>
      <c r="D29" s="48">
        <v>162</v>
      </c>
      <c r="E29" s="48">
        <v>7918</v>
      </c>
      <c r="F29" s="54">
        <v>335</v>
      </c>
      <c r="G29" s="58">
        <v>1187</v>
      </c>
      <c r="H29" s="49">
        <v>41</v>
      </c>
      <c r="I29" s="49">
        <v>12291</v>
      </c>
      <c r="J29" s="49">
        <v>41</v>
      </c>
      <c r="K29" s="49">
        <v>27750.9</v>
      </c>
      <c r="L29" s="49">
        <v>-559.536</v>
      </c>
      <c r="M29" s="49">
        <v>8334</v>
      </c>
      <c r="N29" s="49">
        <v>49235</v>
      </c>
      <c r="O29" s="51">
        <v>26210</v>
      </c>
      <c r="P29" s="49">
        <f t="shared" si="0"/>
        <v>3.5432835820895523</v>
      </c>
      <c r="Q29" s="49">
        <f t="shared" si="9"/>
        <v>0.12238805970149254</v>
      </c>
      <c r="R29" s="49">
        <f t="shared" si="1"/>
        <v>36.68955223880597</v>
      </c>
      <c r="S29" s="49">
        <f t="shared" si="10"/>
        <v>0.12238805970149254</v>
      </c>
      <c r="T29" s="49">
        <f t="shared" si="11"/>
        <v>82.83850746268656</v>
      </c>
      <c r="U29" s="49">
        <f t="shared" si="12"/>
        <v>-1.6702567164179103</v>
      </c>
      <c r="V29" s="49">
        <f t="shared" si="6"/>
        <v>24.877611940298507</v>
      </c>
      <c r="W29" s="49">
        <f t="shared" si="13"/>
        <v>146.97014925373134</v>
      </c>
      <c r="X29" s="51">
        <f t="shared" si="8"/>
        <v>78.23880597014926</v>
      </c>
    </row>
    <row r="30" spans="1:24" ht="12.75">
      <c r="A30" s="1" t="s">
        <v>34</v>
      </c>
      <c r="B30" s="62" t="s">
        <v>66</v>
      </c>
      <c r="C30" s="23">
        <v>203</v>
      </c>
      <c r="D30" s="23">
        <v>163</v>
      </c>
      <c r="E30" s="23">
        <v>22200</v>
      </c>
      <c r="F30" s="55">
        <v>917</v>
      </c>
      <c r="G30" s="59">
        <v>3559</v>
      </c>
      <c r="H30" s="28">
        <v>156</v>
      </c>
      <c r="I30" s="29">
        <v>59884</v>
      </c>
      <c r="J30" s="28">
        <v>156</v>
      </c>
      <c r="K30" s="28">
        <v>43363.1</v>
      </c>
      <c r="L30" s="28">
        <v>-2379.44</v>
      </c>
      <c r="M30" s="28">
        <v>15961</v>
      </c>
      <c r="N30" s="28">
        <v>129537</v>
      </c>
      <c r="O30" s="43">
        <v>85179</v>
      </c>
      <c r="P30" s="29">
        <f t="shared" si="0"/>
        <v>3.88113413304253</v>
      </c>
      <c r="Q30" s="28">
        <f t="shared" si="9"/>
        <v>0.17011995637949837</v>
      </c>
      <c r="R30" s="29">
        <f t="shared" si="1"/>
        <v>65.30425299890949</v>
      </c>
      <c r="S30" s="28">
        <f t="shared" si="10"/>
        <v>0.17011995637949837</v>
      </c>
      <c r="T30" s="28">
        <f t="shared" si="11"/>
        <v>47.28800436205016</v>
      </c>
      <c r="U30" s="28">
        <f t="shared" si="12"/>
        <v>-2.5948091603053434</v>
      </c>
      <c r="V30" s="28">
        <f t="shared" si="6"/>
        <v>17.40567066521265</v>
      </c>
      <c r="W30" s="28">
        <f t="shared" si="13"/>
        <v>141.2617230098146</v>
      </c>
      <c r="X30" s="43">
        <f t="shared" si="8"/>
        <v>92.8887677208288</v>
      </c>
    </row>
    <row r="31" spans="1:24" ht="12.75">
      <c r="A31" s="1" t="s">
        <v>35</v>
      </c>
      <c r="B31" s="61" t="s">
        <v>67</v>
      </c>
      <c r="C31" s="48">
        <v>204</v>
      </c>
      <c r="D31" s="48">
        <v>164</v>
      </c>
      <c r="E31" s="48">
        <v>23300</v>
      </c>
      <c r="F31" s="54">
        <v>345</v>
      </c>
      <c r="G31" s="58">
        <v>2499</v>
      </c>
      <c r="H31" s="49">
        <v>-90</v>
      </c>
      <c r="I31" s="49">
        <v>9459</v>
      </c>
      <c r="J31" s="49">
        <v>-90</v>
      </c>
      <c r="K31" s="49">
        <v>26004.5</v>
      </c>
      <c r="L31" s="49">
        <v>-537.661</v>
      </c>
      <c r="M31" s="49">
        <v>11566.5</v>
      </c>
      <c r="N31" s="49">
        <v>39544</v>
      </c>
      <c r="O31" s="51">
        <v>45332</v>
      </c>
      <c r="P31" s="49">
        <f t="shared" si="0"/>
        <v>7.243478260869566</v>
      </c>
      <c r="Q31" s="49">
        <f t="shared" si="9"/>
        <v>-0.2608695652173913</v>
      </c>
      <c r="R31" s="49">
        <f t="shared" si="1"/>
        <v>27.417391304347827</v>
      </c>
      <c r="S31" s="49">
        <f t="shared" si="10"/>
        <v>-0.2608695652173913</v>
      </c>
      <c r="T31" s="49">
        <f t="shared" si="11"/>
        <v>75.37536231884059</v>
      </c>
      <c r="U31" s="49">
        <f t="shared" si="12"/>
        <v>-1.55843768115942</v>
      </c>
      <c r="V31" s="49">
        <f t="shared" si="6"/>
        <v>33.52608695652174</v>
      </c>
      <c r="W31" s="49">
        <f t="shared" si="13"/>
        <v>114.62028985507246</v>
      </c>
      <c r="X31" s="51">
        <f t="shared" si="8"/>
        <v>131.39710144927537</v>
      </c>
    </row>
    <row r="32" spans="1:24" ht="12.75">
      <c r="A32" s="1" t="s">
        <v>36</v>
      </c>
      <c r="B32" s="62" t="s">
        <v>68</v>
      </c>
      <c r="C32" s="23">
        <v>211</v>
      </c>
      <c r="D32" s="23">
        <v>171</v>
      </c>
      <c r="E32" s="23">
        <v>19800</v>
      </c>
      <c r="F32" s="55">
        <v>673</v>
      </c>
      <c r="G32" s="59">
        <v>1867</v>
      </c>
      <c r="H32" s="28">
        <v>187</v>
      </c>
      <c r="I32" s="29">
        <v>33348</v>
      </c>
      <c r="J32" s="28">
        <v>187</v>
      </c>
      <c r="K32" s="28">
        <v>45310.2</v>
      </c>
      <c r="L32" s="28">
        <v>-1003.12</v>
      </c>
      <c r="M32" s="28">
        <v>15853</v>
      </c>
      <c r="N32" s="28">
        <v>86557</v>
      </c>
      <c r="O32" s="43">
        <v>79588</v>
      </c>
      <c r="P32" s="29">
        <f t="shared" si="0"/>
        <v>2.774145616641902</v>
      </c>
      <c r="Q32" s="28">
        <f t="shared" si="9"/>
        <v>0.27786032689450224</v>
      </c>
      <c r="R32" s="29">
        <f t="shared" si="1"/>
        <v>49.551263001485886</v>
      </c>
      <c r="S32" s="28">
        <f t="shared" si="10"/>
        <v>0.27786032689450224</v>
      </c>
      <c r="T32" s="28">
        <f t="shared" si="11"/>
        <v>67.325705794948</v>
      </c>
      <c r="U32" s="28">
        <f t="shared" si="12"/>
        <v>-1.490520059435364</v>
      </c>
      <c r="V32" s="28">
        <f t="shared" si="6"/>
        <v>23.555720653789006</v>
      </c>
      <c r="W32" s="28">
        <f t="shared" si="13"/>
        <v>128.61367013372956</v>
      </c>
      <c r="X32" s="43">
        <f t="shared" si="8"/>
        <v>118.25854383358099</v>
      </c>
    </row>
    <row r="33" spans="1:24" ht="12.75">
      <c r="A33" s="1" t="s">
        <v>37</v>
      </c>
      <c r="B33" s="61" t="s">
        <v>69</v>
      </c>
      <c r="C33" s="48">
        <v>214</v>
      </c>
      <c r="D33" s="48">
        <v>174</v>
      </c>
      <c r="E33" s="48">
        <v>26500</v>
      </c>
      <c r="F33" s="54">
        <v>103</v>
      </c>
      <c r="G33" s="58">
        <v>1799</v>
      </c>
      <c r="H33" s="49">
        <v>112</v>
      </c>
      <c r="I33" s="49">
        <v>3654</v>
      </c>
      <c r="J33" s="49">
        <v>112</v>
      </c>
      <c r="K33" s="49">
        <v>3076.87</v>
      </c>
      <c r="L33" s="49">
        <v>-69.205</v>
      </c>
      <c r="M33" s="49">
        <v>1492.5</v>
      </c>
      <c r="N33" s="49">
        <v>5225</v>
      </c>
      <c r="O33" s="51">
        <v>46209</v>
      </c>
      <c r="P33" s="49">
        <f t="shared" si="0"/>
        <v>17.466019417475728</v>
      </c>
      <c r="Q33" s="49">
        <f t="shared" si="9"/>
        <v>1.087378640776699</v>
      </c>
      <c r="R33" s="49">
        <f t="shared" si="1"/>
        <v>35.47572815533981</v>
      </c>
      <c r="S33" s="49">
        <f t="shared" si="10"/>
        <v>1.087378640776699</v>
      </c>
      <c r="T33" s="49">
        <f t="shared" si="11"/>
        <v>29.87252427184466</v>
      </c>
      <c r="U33" s="49">
        <f t="shared" si="12"/>
        <v>-0.6718932038834952</v>
      </c>
      <c r="V33" s="49">
        <f t="shared" si="6"/>
        <v>14.490291262135923</v>
      </c>
      <c r="W33" s="49">
        <f t="shared" si="13"/>
        <v>50.728155339805824</v>
      </c>
      <c r="X33" s="51">
        <f t="shared" si="8"/>
        <v>448.63106796116506</v>
      </c>
    </row>
    <row r="34" spans="1:24" ht="12.75">
      <c r="A34" s="1" t="s">
        <v>38</v>
      </c>
      <c r="B34" s="62" t="s">
        <v>70</v>
      </c>
      <c r="C34" s="23">
        <v>215</v>
      </c>
      <c r="D34" s="23">
        <v>175</v>
      </c>
      <c r="E34" s="23">
        <v>24900</v>
      </c>
      <c r="F34" s="55">
        <v>1034</v>
      </c>
      <c r="G34" s="59">
        <v>9825</v>
      </c>
      <c r="H34" s="28">
        <v>1210</v>
      </c>
      <c r="I34" s="29">
        <v>43725</v>
      </c>
      <c r="J34" s="28">
        <v>1210</v>
      </c>
      <c r="K34" s="28">
        <v>65373.1</v>
      </c>
      <c r="L34" s="28">
        <v>-1324.2</v>
      </c>
      <c r="M34" s="28">
        <v>13158</v>
      </c>
      <c r="N34" s="28">
        <v>137443</v>
      </c>
      <c r="O34" s="43">
        <v>258212</v>
      </c>
      <c r="P34" s="29">
        <f t="shared" si="0"/>
        <v>9.501934235976789</v>
      </c>
      <c r="Q34" s="28">
        <f t="shared" si="9"/>
        <v>1.1702127659574468</v>
      </c>
      <c r="R34" s="29">
        <f t="shared" si="1"/>
        <v>42.287234042553195</v>
      </c>
      <c r="S34" s="28">
        <f t="shared" si="10"/>
        <v>1.1702127659574468</v>
      </c>
      <c r="T34" s="28">
        <f t="shared" si="11"/>
        <v>63.223500967117985</v>
      </c>
      <c r="U34" s="28">
        <f t="shared" si="12"/>
        <v>-1.2806576402321084</v>
      </c>
      <c r="V34" s="28">
        <f t="shared" si="6"/>
        <v>12.725338491295938</v>
      </c>
      <c r="W34" s="28">
        <f t="shared" si="13"/>
        <v>132.92359767891682</v>
      </c>
      <c r="X34" s="43">
        <f t="shared" si="8"/>
        <v>249.72147001934235</v>
      </c>
    </row>
    <row r="35" spans="1:24" ht="12.75">
      <c r="A35" s="1" t="s">
        <v>39</v>
      </c>
      <c r="B35" s="61" t="s">
        <v>71</v>
      </c>
      <c r="C35" s="48">
        <v>254</v>
      </c>
      <c r="D35" s="48">
        <v>214</v>
      </c>
      <c r="E35" s="48">
        <v>35800</v>
      </c>
      <c r="F35" s="54">
        <v>4855</v>
      </c>
      <c r="G35" s="58">
        <v>8533</v>
      </c>
      <c r="H35" s="49">
        <v>270</v>
      </c>
      <c r="I35" s="49">
        <v>59218</v>
      </c>
      <c r="J35" s="49">
        <v>270</v>
      </c>
      <c r="K35" s="50" t="s">
        <v>89</v>
      </c>
      <c r="L35" s="50" t="s">
        <v>89</v>
      </c>
      <c r="M35" s="49">
        <v>212170</v>
      </c>
      <c r="N35" s="50" t="s">
        <v>89</v>
      </c>
      <c r="O35" s="51">
        <v>123356</v>
      </c>
      <c r="P35" s="49">
        <f t="shared" si="0"/>
        <v>1.7575695159629248</v>
      </c>
      <c r="Q35" s="49">
        <f t="shared" si="9"/>
        <v>0.055612770339855816</v>
      </c>
      <c r="R35" s="49">
        <f t="shared" si="1"/>
        <v>12.197322348094747</v>
      </c>
      <c r="S35" s="49">
        <f t="shared" si="10"/>
        <v>0.055612770339855816</v>
      </c>
      <c r="T35" s="50" t="s">
        <v>89</v>
      </c>
      <c r="U35" s="50" t="s">
        <v>89</v>
      </c>
      <c r="V35" s="49">
        <f t="shared" si="6"/>
        <v>43.701338825952625</v>
      </c>
      <c r="W35" s="50" t="s">
        <v>89</v>
      </c>
      <c r="X35" s="51">
        <f t="shared" si="8"/>
        <v>25.408032955715758</v>
      </c>
    </row>
    <row r="36" spans="1:24" ht="13.5" thickBot="1">
      <c r="A36" s="1" t="s">
        <v>40</v>
      </c>
      <c r="B36" s="63" t="s">
        <v>72</v>
      </c>
      <c r="C36" s="44">
        <v>261</v>
      </c>
      <c r="D36" s="44">
        <v>221</v>
      </c>
      <c r="E36" s="44">
        <v>20300</v>
      </c>
      <c r="F36" s="56">
        <v>27</v>
      </c>
      <c r="G36" s="60">
        <v>222</v>
      </c>
      <c r="H36" s="45">
        <v>16</v>
      </c>
      <c r="I36" s="45">
        <v>65</v>
      </c>
      <c r="J36" s="45">
        <v>16</v>
      </c>
      <c r="K36" s="46" t="s">
        <v>89</v>
      </c>
      <c r="L36" s="46" t="s">
        <v>89</v>
      </c>
      <c r="M36" s="45">
        <v>326</v>
      </c>
      <c r="N36" s="46" t="s">
        <v>89</v>
      </c>
      <c r="O36" s="47">
        <v>7039</v>
      </c>
      <c r="P36" s="45">
        <f t="shared" si="0"/>
        <v>8.222222222222221</v>
      </c>
      <c r="Q36" s="45">
        <f t="shared" si="9"/>
        <v>0.5925925925925926</v>
      </c>
      <c r="R36" s="45">
        <f t="shared" si="1"/>
        <v>2.4074074074074074</v>
      </c>
      <c r="S36" s="45">
        <f t="shared" si="10"/>
        <v>0.5925925925925926</v>
      </c>
      <c r="T36" s="46" t="s">
        <v>89</v>
      </c>
      <c r="U36" s="46" t="s">
        <v>89</v>
      </c>
      <c r="V36" s="45">
        <f t="shared" si="6"/>
        <v>12.074074074074074</v>
      </c>
      <c r="W36" s="46" t="s">
        <v>89</v>
      </c>
      <c r="X36" s="47">
        <f t="shared" si="8"/>
        <v>260.7037037037037</v>
      </c>
    </row>
    <row r="37" spans="6:28" s="64" customFormat="1" ht="13.5" thickBot="1">
      <c r="F37" s="65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</row>
    <row r="38" spans="2:24" ht="12.75">
      <c r="B38" s="149" t="s">
        <v>90</v>
      </c>
      <c r="C38" s="83"/>
      <c r="D38" s="83"/>
      <c r="E38" s="83"/>
      <c r="F38" s="147" t="s">
        <v>76</v>
      </c>
      <c r="G38" s="154" t="s">
        <v>85</v>
      </c>
      <c r="H38" s="155"/>
      <c r="I38" s="155"/>
      <c r="J38" s="155"/>
      <c r="K38" s="155"/>
      <c r="L38" s="155"/>
      <c r="M38" s="155"/>
      <c r="N38" s="155"/>
      <c r="O38" s="156"/>
      <c r="P38" s="157" t="s">
        <v>87</v>
      </c>
      <c r="Q38" s="155"/>
      <c r="R38" s="155"/>
      <c r="S38" s="155"/>
      <c r="T38" s="155"/>
      <c r="U38" s="155"/>
      <c r="V38" s="155"/>
      <c r="W38" s="155"/>
      <c r="X38" s="158"/>
    </row>
    <row r="39" spans="2:28" s="7" customFormat="1" ht="67.5">
      <c r="B39" s="150"/>
      <c r="C39" s="84"/>
      <c r="D39" s="84"/>
      <c r="E39" s="84"/>
      <c r="F39" s="148"/>
      <c r="G39" s="26" t="s">
        <v>79</v>
      </c>
      <c r="H39" s="13" t="s">
        <v>84</v>
      </c>
      <c r="I39" s="13" t="s">
        <v>78</v>
      </c>
      <c r="J39" s="13" t="s">
        <v>81</v>
      </c>
      <c r="K39" s="13" t="s">
        <v>80</v>
      </c>
      <c r="L39" s="13" t="s">
        <v>83</v>
      </c>
      <c r="M39" s="13" t="s">
        <v>97</v>
      </c>
      <c r="N39" s="13" t="s">
        <v>96</v>
      </c>
      <c r="O39" s="15" t="s">
        <v>82</v>
      </c>
      <c r="P39" s="16" t="s">
        <v>79</v>
      </c>
      <c r="Q39" s="13" t="s">
        <v>84</v>
      </c>
      <c r="R39" s="13" t="s">
        <v>78</v>
      </c>
      <c r="S39" s="13" t="s">
        <v>81</v>
      </c>
      <c r="T39" s="13" t="s">
        <v>80</v>
      </c>
      <c r="U39" s="13" t="s">
        <v>83</v>
      </c>
      <c r="V39" s="13" t="s">
        <v>97</v>
      </c>
      <c r="W39" s="13" t="s">
        <v>95</v>
      </c>
      <c r="X39" s="17" t="s">
        <v>86</v>
      </c>
      <c r="Y39" s="14"/>
      <c r="Z39" s="14"/>
      <c r="AA39" s="14"/>
      <c r="AB39" s="14"/>
    </row>
    <row r="40" spans="2:28" s="7" customFormat="1" ht="15" customHeight="1">
      <c r="B40" s="150"/>
      <c r="C40" s="84"/>
      <c r="D40" s="84"/>
      <c r="E40" s="84"/>
      <c r="F40" s="77" t="s">
        <v>91</v>
      </c>
      <c r="G40" s="81" t="s">
        <v>92</v>
      </c>
      <c r="H40" s="79" t="s">
        <v>92</v>
      </c>
      <c r="I40" s="79" t="s">
        <v>92</v>
      </c>
      <c r="J40" s="79" t="s">
        <v>92</v>
      </c>
      <c r="K40" s="80" t="s">
        <v>92</v>
      </c>
      <c r="L40" s="80" t="s">
        <v>92</v>
      </c>
      <c r="M40" s="80" t="s">
        <v>92</v>
      </c>
      <c r="N40" s="79" t="s">
        <v>94</v>
      </c>
      <c r="O40" s="94" t="s">
        <v>93</v>
      </c>
      <c r="P40" s="78" t="s">
        <v>92</v>
      </c>
      <c r="Q40" s="79" t="s">
        <v>92</v>
      </c>
      <c r="R40" s="79" t="s">
        <v>92</v>
      </c>
      <c r="S40" s="79" t="s">
        <v>92</v>
      </c>
      <c r="T40" s="80" t="s">
        <v>92</v>
      </c>
      <c r="U40" s="80" t="s">
        <v>92</v>
      </c>
      <c r="V40" s="80" t="s">
        <v>92</v>
      </c>
      <c r="W40" s="80" t="s">
        <v>94</v>
      </c>
      <c r="X40" s="82" t="s">
        <v>93</v>
      </c>
      <c r="Y40" s="14"/>
      <c r="Z40" s="14"/>
      <c r="AA40" s="14"/>
      <c r="AB40" s="14"/>
    </row>
    <row r="41" spans="1:28" s="8" customFormat="1" ht="23.25" thickBot="1">
      <c r="A41" s="8" t="s">
        <v>0</v>
      </c>
      <c r="B41" s="87" t="s">
        <v>103</v>
      </c>
      <c r="C41" s="87"/>
      <c r="D41" s="87"/>
      <c r="E41" s="87"/>
      <c r="F41" s="88" t="s">
        <v>42</v>
      </c>
      <c r="G41" s="89" t="s">
        <v>5</v>
      </c>
      <c r="H41" s="90" t="s">
        <v>10</v>
      </c>
      <c r="I41" s="90" t="s">
        <v>4</v>
      </c>
      <c r="J41" s="90" t="s">
        <v>7</v>
      </c>
      <c r="K41" s="90" t="s">
        <v>6</v>
      </c>
      <c r="L41" s="90" t="s">
        <v>9</v>
      </c>
      <c r="M41" s="91" t="s">
        <v>3</v>
      </c>
      <c r="N41" s="90" t="s">
        <v>11</v>
      </c>
      <c r="O41" s="95" t="s">
        <v>8</v>
      </c>
      <c r="P41" s="96" t="s">
        <v>5</v>
      </c>
      <c r="Q41" s="90" t="s">
        <v>10</v>
      </c>
      <c r="R41" s="90" t="s">
        <v>4</v>
      </c>
      <c r="S41" s="90" t="s">
        <v>7</v>
      </c>
      <c r="T41" s="90" t="s">
        <v>6</v>
      </c>
      <c r="U41" s="90" t="s">
        <v>9</v>
      </c>
      <c r="V41" s="90" t="s">
        <v>3</v>
      </c>
      <c r="W41" s="91" t="s">
        <v>11</v>
      </c>
      <c r="X41" s="92" t="s">
        <v>8</v>
      </c>
      <c r="Y41" s="11"/>
      <c r="Z41" s="11"/>
      <c r="AA41" s="11"/>
      <c r="AB41" s="11"/>
    </row>
    <row r="42" spans="1:24" ht="12.75">
      <c r="A42" t="s">
        <v>98</v>
      </c>
      <c r="B42" s="71" t="s">
        <v>102</v>
      </c>
      <c r="C42" s="71"/>
      <c r="D42" s="71"/>
      <c r="E42" s="71"/>
      <c r="F42" s="55">
        <v>1473</v>
      </c>
      <c r="G42" s="29">
        <v>739</v>
      </c>
      <c r="H42" s="28">
        <v>74</v>
      </c>
      <c r="I42" s="29">
        <v>19690</v>
      </c>
      <c r="J42" s="28">
        <v>995</v>
      </c>
      <c r="K42" s="28">
        <v>180982</v>
      </c>
      <c r="L42" s="28">
        <v>-4097.86</v>
      </c>
      <c r="M42" s="28">
        <v>117894</v>
      </c>
      <c r="N42" s="28">
        <v>278560</v>
      </c>
      <c r="O42" s="28">
        <v>11023</v>
      </c>
      <c r="P42" s="66">
        <f>IF(ISERROR((G42/F42)),0,(G42/F42))</f>
        <v>0.5016972165648337</v>
      </c>
      <c r="Q42" s="67">
        <f>IF(ISERROR((H42/F42)),0,(H42/F42))</f>
        <v>0.05023761031907671</v>
      </c>
      <c r="R42" s="68">
        <f>IF(ISERROR((I42/F42)),0,(I42/F42))</f>
        <v>13.367277664630008</v>
      </c>
      <c r="S42" s="67">
        <f>IF(ISERROR((J42/F42)),0,(J42/F42))</f>
        <v>0.6754921928038018</v>
      </c>
      <c r="T42" s="67">
        <f>IF(ISERROR((K42/F42)),0,(K42/F42))</f>
        <v>122.86625933469111</v>
      </c>
      <c r="U42" s="67">
        <f>IF(ISERROR((L42/F42)),0,(L42/F42))</f>
        <v>-2.7819823489477256</v>
      </c>
      <c r="V42" s="67">
        <f>M42/F42</f>
        <v>80.0366598778004</v>
      </c>
      <c r="W42" s="67">
        <f>IF(ISERROR((N42/F42)),0,(N42/F42))</f>
        <v>189.11065852002716</v>
      </c>
      <c r="X42" s="43">
        <f>IF(ISERROR((O42/F42)),0,(O42/F42))</f>
        <v>7.48336727766463</v>
      </c>
    </row>
    <row r="43" spans="1:24" ht="12.75">
      <c r="A43" t="s">
        <v>99</v>
      </c>
      <c r="B43" s="85" t="s">
        <v>99</v>
      </c>
      <c r="C43" s="85"/>
      <c r="D43" s="85"/>
      <c r="E43" s="85"/>
      <c r="F43" s="54">
        <v>1802</v>
      </c>
      <c r="G43" s="49">
        <v>2879</v>
      </c>
      <c r="H43" s="49">
        <v>0</v>
      </c>
      <c r="I43" s="49">
        <v>28538</v>
      </c>
      <c r="J43" s="49">
        <v>182</v>
      </c>
      <c r="K43" s="49">
        <v>0</v>
      </c>
      <c r="L43" s="49">
        <v>0</v>
      </c>
      <c r="M43" s="49">
        <v>38696</v>
      </c>
      <c r="N43" s="49">
        <v>0</v>
      </c>
      <c r="O43" s="49">
        <v>104357</v>
      </c>
      <c r="P43" s="69">
        <f>IF(ISERROR((G43/F43)),0,(G43/F43))</f>
        <v>1.597669256381798</v>
      </c>
      <c r="Q43" s="70">
        <f>IF(ISERROR((H43/F43)),0,(H43/F43))</f>
        <v>0</v>
      </c>
      <c r="R43" s="70">
        <f>IF(ISERROR((I43/F43)),0,(I43/F43))</f>
        <v>15.836847946725861</v>
      </c>
      <c r="S43" s="70">
        <f>IF(ISERROR((J43/F43)),0,(J43/F43))</f>
        <v>0.10099889012208657</v>
      </c>
      <c r="T43" s="70">
        <f>IF(ISERROR((K43/F43)),0,(K43/F43))</f>
        <v>0</v>
      </c>
      <c r="U43" s="70">
        <f>IF(ISERROR((L43/F43)),0,(L43/F43))</f>
        <v>0</v>
      </c>
      <c r="V43" s="70">
        <f>M43/F43</f>
        <v>21.473917869034405</v>
      </c>
      <c r="W43" s="70">
        <f>IF(ISERROR((N43/F43)),0,(N43/F43))</f>
        <v>0</v>
      </c>
      <c r="X43" s="51">
        <f>IF(ISERROR((O43/F43)),0,(O43/F43))</f>
        <v>57.911764705882355</v>
      </c>
    </row>
    <row r="44" spans="1:24" ht="12.75">
      <c r="A44" t="s">
        <v>100</v>
      </c>
      <c r="B44" s="71" t="s">
        <v>100</v>
      </c>
      <c r="C44" s="71"/>
      <c r="D44" s="71"/>
      <c r="E44" s="71"/>
      <c r="F44" s="55">
        <v>827</v>
      </c>
      <c r="G44" s="29">
        <v>268</v>
      </c>
      <c r="H44" s="28">
        <v>14</v>
      </c>
      <c r="I44" s="29">
        <v>20701</v>
      </c>
      <c r="J44" s="28">
        <v>814</v>
      </c>
      <c r="K44" s="28">
        <v>83227.7</v>
      </c>
      <c r="L44" s="28">
        <v>-1513.36</v>
      </c>
      <c r="M44" s="28">
        <v>79452</v>
      </c>
      <c r="N44" s="28">
        <v>124672</v>
      </c>
      <c r="O44" s="28">
        <v>21917</v>
      </c>
      <c r="P44" s="66">
        <f>IF(ISERROR((G44/F44)),0,(G44/F44))</f>
        <v>0.32406287787182586</v>
      </c>
      <c r="Q44" s="67">
        <f>IF(ISERROR((H44/F44)),0,(H44/F44))</f>
        <v>0.016928657799274487</v>
      </c>
      <c r="R44" s="68">
        <f>IF(ISERROR((I44/F44)),0,(I44/F44))</f>
        <v>25.031438935912938</v>
      </c>
      <c r="S44" s="67">
        <f>IF(ISERROR((J44/F44)),0,(J44/F44))</f>
        <v>0.9842805320435308</v>
      </c>
      <c r="T44" s="67">
        <f>IF(ISERROR((K44/F44)),0,(K44/F44))</f>
        <v>100.63808948004836</v>
      </c>
      <c r="U44" s="67">
        <f>IF(ISERROR((L44/F44)),0,(L44/F44))</f>
        <v>-1.8299395405078596</v>
      </c>
      <c r="V44" s="67">
        <f>M44/F44</f>
        <v>96.07255139056832</v>
      </c>
      <c r="W44" s="67">
        <f>IF(ISERROR((N44/F44)),0,(N44/F44))</f>
        <v>150.75211608222492</v>
      </c>
      <c r="X44" s="43">
        <f>IF(ISERROR((O44/F44)),0,(O44/F44))</f>
        <v>26.50181378476421</v>
      </c>
    </row>
    <row r="45" spans="1:24" ht="13.5" thickBot="1">
      <c r="A45" t="s">
        <v>101</v>
      </c>
      <c r="B45" s="86" t="s">
        <v>101</v>
      </c>
      <c r="C45" s="86"/>
      <c r="D45" s="86"/>
      <c r="E45" s="86"/>
      <c r="F45" s="72">
        <v>5858</v>
      </c>
      <c r="G45" s="73">
        <v>7411</v>
      </c>
      <c r="H45" s="73">
        <v>194</v>
      </c>
      <c r="I45" s="73">
        <v>69049</v>
      </c>
      <c r="J45" s="73">
        <v>1295</v>
      </c>
      <c r="K45" s="73">
        <v>0</v>
      </c>
      <c r="L45" s="73">
        <v>0</v>
      </c>
      <c r="M45" s="73">
        <v>531461</v>
      </c>
      <c r="N45" s="73">
        <v>0</v>
      </c>
      <c r="O45" s="73">
        <v>43702</v>
      </c>
      <c r="P45" s="75">
        <f>IF(ISERROR((G45/F45)),0,(G45/F45))</f>
        <v>1.2651075452372824</v>
      </c>
      <c r="Q45" s="76">
        <f>IF(ISERROR((H45/F45)),0,(H45/F45))</f>
        <v>0.03311710481392967</v>
      </c>
      <c r="R45" s="76">
        <f>IF(ISERROR((I45/F45)),0,(I45/F45))</f>
        <v>11.787128712871286</v>
      </c>
      <c r="S45" s="76">
        <f>IF(ISERROR((J45/F45)),0,(J45/F45))</f>
        <v>0.22106520996927279</v>
      </c>
      <c r="T45" s="76">
        <f>IF(ISERROR((K45/F45)),0,(K45/F45))</f>
        <v>0</v>
      </c>
      <c r="U45" s="76">
        <f>IF(ISERROR((L45/F45)),0,(L45/F45))</f>
        <v>0</v>
      </c>
      <c r="V45" s="76">
        <f>M45/F45</f>
        <v>90.72396722430864</v>
      </c>
      <c r="W45" s="76">
        <f>IF(ISERROR((N45/F45)),0,(N45/F45))</f>
        <v>0</v>
      </c>
      <c r="X45" s="74">
        <f>IF(ISERROR((O45/F45)),0,(O45/F45))</f>
        <v>7.460225332878116</v>
      </c>
    </row>
    <row r="55" spans="8:10" ht="12.75">
      <c r="H55" s="1"/>
      <c r="I55" s="1"/>
      <c r="J55" s="1"/>
    </row>
    <row r="56" spans="8:10" ht="12.75">
      <c r="H56" s="1"/>
      <c r="I56" s="1"/>
      <c r="J56" s="1"/>
    </row>
  </sheetData>
  <mergeCells count="6">
    <mergeCell ref="F38:F39"/>
    <mergeCell ref="B38:B40"/>
    <mergeCell ref="P2:X2"/>
    <mergeCell ref="G2:O2"/>
    <mergeCell ref="G38:O38"/>
    <mergeCell ref="P38:X38"/>
  </mergeCells>
  <conditionalFormatting sqref="V6:V7 V9 R6:R36 V11 V13 V15 V17 V19 V21 V23 V25 V27 V29 V31 V33 V35:V36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1"/>
  <sheetViews>
    <sheetView workbookViewId="0" topLeftCell="A1">
      <selection activeCell="U6" sqref="U6"/>
    </sheetView>
  </sheetViews>
  <sheetFormatPr defaultColWidth="9.140625" defaultRowHeight="12.75"/>
  <cols>
    <col min="1" max="1" width="9.140625" style="243" customWidth="1"/>
    <col min="2" max="2" width="57.28125" style="97" customWidth="1"/>
    <col min="3" max="8" width="9.28125" style="97" hidden="1" customWidth="1"/>
    <col min="9" max="18" width="9.28125" style="97" customWidth="1"/>
    <col min="19" max="19" width="10.28125" style="97" customWidth="1"/>
    <col min="20" max="20" width="9.140625" style="97" customWidth="1"/>
    <col min="21" max="16384" width="9.140625" style="97" customWidth="1"/>
  </cols>
  <sheetData>
    <row r="1" spans="1:19" ht="18">
      <c r="A1" s="5" t="s">
        <v>258</v>
      </c>
      <c r="S1" s="97" t="s">
        <v>259</v>
      </c>
    </row>
    <row r="2" spans="1:19" s="176" customFormat="1" ht="12.75">
      <c r="A2" s="223"/>
      <c r="B2" s="223"/>
      <c r="C2" s="224" t="s">
        <v>260</v>
      </c>
      <c r="D2" s="223"/>
      <c r="E2" s="225" t="s">
        <v>261</v>
      </c>
      <c r="F2" s="223" t="s">
        <v>262</v>
      </c>
      <c r="G2" s="223"/>
      <c r="H2" s="226" t="s">
        <v>263</v>
      </c>
      <c r="I2" s="223" t="s">
        <v>264</v>
      </c>
      <c r="J2" s="223"/>
      <c r="K2" s="223"/>
      <c r="L2" s="226" t="s">
        <v>265</v>
      </c>
      <c r="M2" s="223" t="s">
        <v>266</v>
      </c>
      <c r="N2" s="223"/>
      <c r="O2" s="223"/>
      <c r="P2" s="223"/>
      <c r="Q2" s="226" t="s">
        <v>267</v>
      </c>
      <c r="R2" s="227" t="s">
        <v>268</v>
      </c>
      <c r="S2" s="228" t="s">
        <v>269</v>
      </c>
    </row>
    <row r="3" spans="1:19" s="232" customFormat="1" ht="95.25" customHeight="1">
      <c r="A3" s="223"/>
      <c r="B3" s="223"/>
      <c r="C3" s="229" t="s">
        <v>270</v>
      </c>
      <c r="D3" s="230" t="s">
        <v>271</v>
      </c>
      <c r="E3" s="230" t="s">
        <v>272</v>
      </c>
      <c r="F3" s="230" t="s">
        <v>273</v>
      </c>
      <c r="G3" s="230" t="s">
        <v>274</v>
      </c>
      <c r="H3" s="230" t="s">
        <v>275</v>
      </c>
      <c r="I3" s="230" t="s">
        <v>276</v>
      </c>
      <c r="J3" s="230" t="s">
        <v>277</v>
      </c>
      <c r="K3" s="230" t="s">
        <v>278</v>
      </c>
      <c r="L3" s="230" t="s">
        <v>279</v>
      </c>
      <c r="M3" s="230" t="s">
        <v>280</v>
      </c>
      <c r="N3" s="230" t="s">
        <v>281</v>
      </c>
      <c r="O3" s="230" t="s">
        <v>282</v>
      </c>
      <c r="P3" s="230" t="s">
        <v>283</v>
      </c>
      <c r="Q3" s="230" t="s">
        <v>284</v>
      </c>
      <c r="R3" s="231" t="s">
        <v>285</v>
      </c>
      <c r="S3" s="228"/>
    </row>
    <row r="4" spans="1:19" ht="12.75">
      <c r="A4" s="214" t="s">
        <v>163</v>
      </c>
      <c r="B4" s="215" t="s">
        <v>164</v>
      </c>
      <c r="F4" s="97">
        <v>742</v>
      </c>
      <c r="G4" s="97">
        <v>1431</v>
      </c>
      <c r="H4" s="97">
        <v>1166</v>
      </c>
      <c r="S4" s="233">
        <v>3339</v>
      </c>
    </row>
    <row r="5" spans="1:19" ht="12.75">
      <c r="A5" s="216" t="s">
        <v>165</v>
      </c>
      <c r="B5" s="217" t="s">
        <v>166</v>
      </c>
      <c r="C5" s="179"/>
      <c r="D5" s="179"/>
      <c r="E5" s="179"/>
      <c r="F5" s="179">
        <v>9381</v>
      </c>
      <c r="G5" s="179">
        <v>31906</v>
      </c>
      <c r="H5" s="179">
        <v>7579</v>
      </c>
      <c r="I5" s="179"/>
      <c r="J5" s="179"/>
      <c r="K5" s="179"/>
      <c r="L5" s="179"/>
      <c r="M5" s="179"/>
      <c r="N5" s="179"/>
      <c r="O5" s="179"/>
      <c r="P5" s="179"/>
      <c r="Q5" s="179">
        <v>2014</v>
      </c>
      <c r="R5" s="179"/>
      <c r="S5" s="234">
        <v>50880</v>
      </c>
    </row>
    <row r="6" spans="1:19" ht="12.75">
      <c r="A6" s="214" t="s">
        <v>167</v>
      </c>
      <c r="B6" s="215" t="s">
        <v>168</v>
      </c>
      <c r="G6" s="97">
        <v>1590</v>
      </c>
      <c r="S6" s="233">
        <v>1590</v>
      </c>
    </row>
    <row r="7" spans="1:19" ht="12.75">
      <c r="A7" s="216" t="s">
        <v>169</v>
      </c>
      <c r="B7" s="217" t="s">
        <v>170</v>
      </c>
      <c r="C7" s="179"/>
      <c r="D7" s="179"/>
      <c r="E7" s="179"/>
      <c r="F7" s="179">
        <v>27772</v>
      </c>
      <c r="G7" s="179">
        <v>13727</v>
      </c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234">
        <v>41499</v>
      </c>
    </row>
    <row r="8" spans="1:19" ht="12.75">
      <c r="A8" s="214" t="s">
        <v>171</v>
      </c>
      <c r="B8" s="215" t="s">
        <v>172</v>
      </c>
      <c r="F8" s="97">
        <v>77804</v>
      </c>
      <c r="G8" s="97">
        <v>44414</v>
      </c>
      <c r="H8" s="97">
        <v>46216</v>
      </c>
      <c r="M8" s="97">
        <v>8215</v>
      </c>
      <c r="N8" s="97">
        <v>954</v>
      </c>
      <c r="O8" s="97">
        <v>2067</v>
      </c>
      <c r="P8" s="97">
        <v>56392</v>
      </c>
      <c r="Q8" s="97">
        <v>7314</v>
      </c>
      <c r="S8" s="233">
        <v>243376</v>
      </c>
    </row>
    <row r="9" spans="1:19" ht="12.75">
      <c r="A9" s="216" t="s">
        <v>173</v>
      </c>
      <c r="B9" s="217" t="s">
        <v>174</v>
      </c>
      <c r="C9" s="179"/>
      <c r="D9" s="179"/>
      <c r="E9" s="179"/>
      <c r="F9" s="179">
        <v>41605</v>
      </c>
      <c r="G9" s="179">
        <v>20723</v>
      </c>
      <c r="H9" s="179">
        <v>10918</v>
      </c>
      <c r="I9" s="179">
        <v>4134</v>
      </c>
      <c r="J9" s="179">
        <v>4293</v>
      </c>
      <c r="K9" s="179"/>
      <c r="L9" s="179"/>
      <c r="M9" s="179">
        <v>10971</v>
      </c>
      <c r="N9" s="179">
        <v>477</v>
      </c>
      <c r="O9" s="179"/>
      <c r="P9" s="179">
        <v>8268</v>
      </c>
      <c r="Q9" s="179">
        <v>4611</v>
      </c>
      <c r="R9" s="179"/>
      <c r="S9" s="234">
        <v>106000</v>
      </c>
    </row>
    <row r="10" spans="1:19" ht="12.75">
      <c r="A10" s="214" t="s">
        <v>175</v>
      </c>
      <c r="B10" s="215" t="s">
        <v>176</v>
      </c>
      <c r="F10" s="97">
        <v>10547</v>
      </c>
      <c r="P10" s="97">
        <v>1590</v>
      </c>
      <c r="S10" s="233">
        <v>12137</v>
      </c>
    </row>
    <row r="11" spans="1:19" ht="12.75">
      <c r="A11" s="216" t="s">
        <v>177</v>
      </c>
      <c r="B11" s="217" t="s">
        <v>178</v>
      </c>
      <c r="C11" s="179"/>
      <c r="D11" s="179"/>
      <c r="E11" s="179"/>
      <c r="F11" s="179">
        <v>12243</v>
      </c>
      <c r="G11" s="179">
        <v>424</v>
      </c>
      <c r="H11" s="179">
        <v>2014</v>
      </c>
      <c r="I11" s="179"/>
      <c r="J11" s="179">
        <v>1166</v>
      </c>
      <c r="K11" s="179"/>
      <c r="L11" s="179"/>
      <c r="M11" s="179"/>
      <c r="N11" s="179"/>
      <c r="O11" s="179"/>
      <c r="P11" s="179"/>
      <c r="Q11" s="179"/>
      <c r="R11" s="179"/>
      <c r="S11" s="234">
        <v>15847</v>
      </c>
    </row>
    <row r="12" spans="1:19" ht="12.75">
      <c r="A12" s="214" t="s">
        <v>179</v>
      </c>
      <c r="B12" s="215" t="s">
        <v>180</v>
      </c>
      <c r="F12" s="97">
        <v>6254</v>
      </c>
      <c r="I12" s="97">
        <v>1908</v>
      </c>
      <c r="M12" s="97">
        <v>2597</v>
      </c>
      <c r="S12" s="233">
        <v>10759</v>
      </c>
    </row>
    <row r="13" spans="1:19" ht="12.75">
      <c r="A13" s="216" t="s">
        <v>181</v>
      </c>
      <c r="B13" s="217" t="s">
        <v>182</v>
      </c>
      <c r="C13" s="179"/>
      <c r="D13" s="179"/>
      <c r="E13" s="179"/>
      <c r="F13" s="179"/>
      <c r="G13" s="179">
        <v>4558</v>
      </c>
      <c r="H13" s="179">
        <v>9487</v>
      </c>
      <c r="I13" s="179"/>
      <c r="J13" s="179">
        <v>2809</v>
      </c>
      <c r="K13" s="179"/>
      <c r="L13" s="179"/>
      <c r="M13" s="179"/>
      <c r="N13" s="179"/>
      <c r="O13" s="179"/>
      <c r="P13" s="179">
        <v>2544</v>
      </c>
      <c r="Q13" s="179">
        <v>477</v>
      </c>
      <c r="R13" s="179"/>
      <c r="S13" s="234">
        <v>19875</v>
      </c>
    </row>
    <row r="14" spans="1:19" ht="12.75">
      <c r="A14" s="214" t="s">
        <v>183</v>
      </c>
      <c r="B14" s="215" t="s">
        <v>184</v>
      </c>
      <c r="G14" s="97">
        <v>2915</v>
      </c>
      <c r="M14" s="97">
        <v>1961</v>
      </c>
      <c r="S14" s="233">
        <v>4876</v>
      </c>
    </row>
    <row r="15" spans="1:19" ht="12.75">
      <c r="A15" s="216" t="s">
        <v>185</v>
      </c>
      <c r="B15" s="217" t="s">
        <v>186</v>
      </c>
      <c r="C15" s="179"/>
      <c r="D15" s="179"/>
      <c r="E15" s="179"/>
      <c r="F15" s="179">
        <v>23267</v>
      </c>
      <c r="G15" s="179">
        <v>41552</v>
      </c>
      <c r="H15" s="179">
        <v>11872</v>
      </c>
      <c r="I15" s="179">
        <v>13038</v>
      </c>
      <c r="J15" s="179">
        <v>6943</v>
      </c>
      <c r="K15" s="179"/>
      <c r="L15" s="179"/>
      <c r="M15" s="179"/>
      <c r="N15" s="179"/>
      <c r="O15" s="179"/>
      <c r="P15" s="179"/>
      <c r="Q15" s="179">
        <v>1219</v>
      </c>
      <c r="R15" s="179"/>
      <c r="S15" s="234">
        <v>97891</v>
      </c>
    </row>
    <row r="16" spans="1:19" ht="12.75">
      <c r="A16" s="214" t="s">
        <v>187</v>
      </c>
      <c r="B16" s="215" t="s">
        <v>188</v>
      </c>
      <c r="F16" s="97">
        <v>16324</v>
      </c>
      <c r="G16" s="97">
        <v>11448</v>
      </c>
      <c r="H16" s="97">
        <v>2703</v>
      </c>
      <c r="K16" s="97">
        <v>371</v>
      </c>
      <c r="M16" s="97">
        <v>7473</v>
      </c>
      <c r="N16" s="97">
        <v>53</v>
      </c>
      <c r="Q16" s="97">
        <v>4240</v>
      </c>
      <c r="S16" s="233">
        <v>42612</v>
      </c>
    </row>
    <row r="17" spans="1:19" ht="12.75">
      <c r="A17" s="216" t="s">
        <v>189</v>
      </c>
      <c r="B17" s="217" t="s">
        <v>190</v>
      </c>
      <c r="C17" s="179">
        <v>0</v>
      </c>
      <c r="D17" s="179">
        <v>0</v>
      </c>
      <c r="E17" s="179">
        <v>0</v>
      </c>
      <c r="F17" s="179">
        <v>13727</v>
      </c>
      <c r="G17" s="179">
        <v>58035</v>
      </c>
      <c r="H17" s="179">
        <v>0</v>
      </c>
      <c r="I17" s="179">
        <v>5141</v>
      </c>
      <c r="J17" s="179">
        <v>0</v>
      </c>
      <c r="K17" s="179">
        <v>0</v>
      </c>
      <c r="L17" s="179">
        <v>0</v>
      </c>
      <c r="M17" s="179">
        <v>7791</v>
      </c>
      <c r="N17" s="179">
        <v>0</v>
      </c>
      <c r="O17" s="179">
        <v>0</v>
      </c>
      <c r="P17" s="179">
        <v>424</v>
      </c>
      <c r="Q17" s="179">
        <v>2438</v>
      </c>
      <c r="R17" s="179">
        <v>0</v>
      </c>
      <c r="S17" s="234">
        <v>87556</v>
      </c>
    </row>
    <row r="18" spans="1:19" ht="12.75">
      <c r="A18" s="214" t="s">
        <v>193</v>
      </c>
      <c r="B18" s="215" t="s">
        <v>194</v>
      </c>
      <c r="F18" s="97">
        <v>1431</v>
      </c>
      <c r="G18" s="97">
        <v>727849</v>
      </c>
      <c r="H18" s="97">
        <v>2756</v>
      </c>
      <c r="I18" s="97">
        <v>407305</v>
      </c>
      <c r="J18" s="97">
        <v>27136</v>
      </c>
      <c r="M18" s="97">
        <v>103562</v>
      </c>
      <c r="P18" s="97">
        <v>135786</v>
      </c>
      <c r="S18" s="233">
        <v>1405825</v>
      </c>
    </row>
    <row r="19" spans="1:19" ht="12.75">
      <c r="A19" s="216" t="s">
        <v>195</v>
      </c>
      <c r="B19" s="217" t="s">
        <v>196</v>
      </c>
      <c r="C19" s="179"/>
      <c r="D19" s="179"/>
      <c r="E19" s="179"/>
      <c r="F19" s="179">
        <v>8639</v>
      </c>
      <c r="G19" s="179">
        <v>151368</v>
      </c>
      <c r="H19" s="179"/>
      <c r="I19" s="179">
        <v>753819</v>
      </c>
      <c r="J19" s="179">
        <v>82044</v>
      </c>
      <c r="K19" s="179"/>
      <c r="L19" s="179"/>
      <c r="M19" s="179">
        <v>41764</v>
      </c>
      <c r="N19" s="179"/>
      <c r="O19" s="179"/>
      <c r="P19" s="179"/>
      <c r="Q19" s="179"/>
      <c r="R19" s="179"/>
      <c r="S19" s="234">
        <v>1037634</v>
      </c>
    </row>
    <row r="20" spans="1:19" ht="12.75">
      <c r="A20" s="214" t="s">
        <v>198</v>
      </c>
      <c r="B20" s="215" t="s">
        <v>197</v>
      </c>
      <c r="G20" s="97">
        <v>1802</v>
      </c>
      <c r="H20" s="97">
        <v>15211</v>
      </c>
      <c r="S20" s="233">
        <v>17013</v>
      </c>
    </row>
    <row r="21" spans="1:19" ht="12.75">
      <c r="A21" s="216" t="s">
        <v>200</v>
      </c>
      <c r="B21" s="217" t="s">
        <v>201</v>
      </c>
      <c r="C21" s="179"/>
      <c r="D21" s="179"/>
      <c r="E21" s="179"/>
      <c r="F21" s="179">
        <v>583</v>
      </c>
      <c r="G21" s="179">
        <v>41764</v>
      </c>
      <c r="H21" s="179">
        <v>5512</v>
      </c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234">
        <v>47859</v>
      </c>
    </row>
    <row r="22" spans="1:19" ht="12.75">
      <c r="A22" s="214" t="s">
        <v>202</v>
      </c>
      <c r="B22" s="215" t="s">
        <v>203</v>
      </c>
      <c r="G22" s="97">
        <v>1113</v>
      </c>
      <c r="H22" s="97">
        <v>11024</v>
      </c>
      <c r="I22" s="97">
        <v>1007</v>
      </c>
      <c r="M22" s="97">
        <v>1855</v>
      </c>
      <c r="P22" s="97">
        <v>16854</v>
      </c>
      <c r="Q22" s="97">
        <v>4611</v>
      </c>
      <c r="S22" s="233">
        <v>36464</v>
      </c>
    </row>
    <row r="23" spans="1:19" ht="12.75">
      <c r="A23" s="216" t="s">
        <v>204</v>
      </c>
      <c r="B23" s="217" t="s">
        <v>205</v>
      </c>
      <c r="C23" s="179"/>
      <c r="D23" s="179"/>
      <c r="E23" s="179"/>
      <c r="F23" s="179"/>
      <c r="G23" s="179">
        <v>477</v>
      </c>
      <c r="H23" s="179"/>
      <c r="I23" s="179"/>
      <c r="J23" s="179">
        <v>583</v>
      </c>
      <c r="K23" s="179"/>
      <c r="L23" s="179"/>
      <c r="M23" s="179"/>
      <c r="N23" s="179"/>
      <c r="O23" s="179"/>
      <c r="P23" s="179"/>
      <c r="Q23" s="179"/>
      <c r="R23" s="179"/>
      <c r="S23" s="234">
        <v>1060</v>
      </c>
    </row>
    <row r="24" spans="1:19" ht="12.75">
      <c r="A24" s="214" t="s">
        <v>206</v>
      </c>
      <c r="B24" s="215" t="s">
        <v>207</v>
      </c>
      <c r="F24" s="97">
        <v>10176</v>
      </c>
      <c r="G24" s="97">
        <v>7473</v>
      </c>
      <c r="H24" s="97">
        <v>26182</v>
      </c>
      <c r="M24" s="97">
        <v>3710</v>
      </c>
      <c r="S24" s="233">
        <v>47541</v>
      </c>
    </row>
    <row r="25" spans="1:19" ht="12.75">
      <c r="A25" s="216" t="s">
        <v>208</v>
      </c>
      <c r="B25" s="217" t="s">
        <v>209</v>
      </c>
      <c r="C25" s="179"/>
      <c r="D25" s="179">
        <v>11554</v>
      </c>
      <c r="E25" s="179"/>
      <c r="F25" s="179">
        <v>23479</v>
      </c>
      <c r="G25" s="179">
        <v>96672</v>
      </c>
      <c r="H25" s="179">
        <v>7261</v>
      </c>
      <c r="I25" s="179"/>
      <c r="J25" s="179"/>
      <c r="K25" s="179"/>
      <c r="L25" s="179"/>
      <c r="M25" s="179">
        <v>159</v>
      </c>
      <c r="N25" s="179"/>
      <c r="O25" s="179"/>
      <c r="P25" s="179"/>
      <c r="Q25" s="179"/>
      <c r="R25" s="179"/>
      <c r="S25" s="234">
        <v>139125</v>
      </c>
    </row>
    <row r="26" spans="1:19" ht="12.75">
      <c r="A26" s="214" t="s">
        <v>210</v>
      </c>
      <c r="B26" s="215" t="s">
        <v>211</v>
      </c>
      <c r="G26" s="97">
        <v>2067</v>
      </c>
      <c r="P26" s="97">
        <v>636</v>
      </c>
      <c r="S26" s="233">
        <v>2703</v>
      </c>
    </row>
    <row r="27" spans="1:19" ht="12.75">
      <c r="A27" s="216" t="s">
        <v>212</v>
      </c>
      <c r="B27" s="217" t="s">
        <v>213</v>
      </c>
      <c r="C27" s="179"/>
      <c r="D27" s="179"/>
      <c r="E27" s="179"/>
      <c r="F27" s="179"/>
      <c r="G27" s="179"/>
      <c r="H27" s="179"/>
      <c r="I27" s="179">
        <v>10123</v>
      </c>
      <c r="J27" s="179"/>
      <c r="K27" s="179"/>
      <c r="L27" s="179"/>
      <c r="M27" s="179"/>
      <c r="N27" s="179"/>
      <c r="O27" s="179"/>
      <c r="P27" s="179"/>
      <c r="Q27" s="179"/>
      <c r="R27" s="179"/>
      <c r="S27" s="234">
        <v>10123</v>
      </c>
    </row>
    <row r="28" spans="1:19" ht="12.75">
      <c r="A28" s="214" t="s">
        <v>214</v>
      </c>
      <c r="B28" s="215" t="s">
        <v>286</v>
      </c>
      <c r="H28" s="97">
        <v>530</v>
      </c>
      <c r="I28" s="97">
        <v>9911</v>
      </c>
      <c r="N28" s="97">
        <v>3975</v>
      </c>
      <c r="S28" s="233">
        <v>14416</v>
      </c>
    </row>
    <row r="29" spans="1:19" ht="12.75">
      <c r="A29" s="216" t="s">
        <v>215</v>
      </c>
      <c r="B29" s="217" t="s">
        <v>216</v>
      </c>
      <c r="C29" s="179"/>
      <c r="D29" s="179"/>
      <c r="E29" s="179"/>
      <c r="F29" s="179">
        <v>32171</v>
      </c>
      <c r="G29" s="179">
        <v>159530</v>
      </c>
      <c r="H29" s="179">
        <v>15158</v>
      </c>
      <c r="I29" s="179">
        <v>6466</v>
      </c>
      <c r="J29" s="179"/>
      <c r="K29" s="179"/>
      <c r="L29" s="179"/>
      <c r="M29" s="179">
        <v>4717</v>
      </c>
      <c r="N29" s="179"/>
      <c r="O29" s="179"/>
      <c r="P29" s="179"/>
      <c r="Q29" s="179"/>
      <c r="R29" s="179"/>
      <c r="S29" s="234">
        <v>218042</v>
      </c>
    </row>
    <row r="30" spans="1:19" ht="12.75">
      <c r="A30" s="214" t="s">
        <v>217</v>
      </c>
      <c r="B30" s="215" t="s">
        <v>218</v>
      </c>
      <c r="F30" s="97">
        <v>371</v>
      </c>
      <c r="G30" s="97">
        <v>33443</v>
      </c>
      <c r="H30" s="97">
        <v>2014</v>
      </c>
      <c r="S30" s="233">
        <v>35828</v>
      </c>
    </row>
    <row r="31" spans="1:19" ht="12.75">
      <c r="A31" s="216" t="s">
        <v>219</v>
      </c>
      <c r="B31" s="217" t="s">
        <v>220</v>
      </c>
      <c r="C31" s="179"/>
      <c r="D31" s="179"/>
      <c r="E31" s="179"/>
      <c r="F31" s="179">
        <v>371</v>
      </c>
      <c r="G31" s="179">
        <v>8056</v>
      </c>
      <c r="H31" s="179">
        <v>1166</v>
      </c>
      <c r="I31" s="179"/>
      <c r="J31" s="179"/>
      <c r="K31" s="179"/>
      <c r="L31" s="179">
        <v>795</v>
      </c>
      <c r="M31" s="179"/>
      <c r="N31" s="179"/>
      <c r="O31" s="179"/>
      <c r="P31" s="179"/>
      <c r="Q31" s="179"/>
      <c r="R31" s="179"/>
      <c r="S31" s="234">
        <v>10388</v>
      </c>
    </row>
    <row r="32" spans="1:19" ht="12.75">
      <c r="A32" s="214" t="s">
        <v>221</v>
      </c>
      <c r="B32" s="215" t="s">
        <v>222</v>
      </c>
      <c r="F32" s="97">
        <v>4611</v>
      </c>
      <c r="G32" s="97">
        <v>435925</v>
      </c>
      <c r="H32" s="97">
        <v>23267</v>
      </c>
      <c r="I32" s="97">
        <v>7367</v>
      </c>
      <c r="J32" s="97">
        <v>2279</v>
      </c>
      <c r="S32" s="233">
        <v>473449</v>
      </c>
    </row>
    <row r="33" spans="1:19" ht="12.75">
      <c r="A33" s="216" t="s">
        <v>223</v>
      </c>
      <c r="B33" s="217" t="s">
        <v>224</v>
      </c>
      <c r="C33" s="179"/>
      <c r="D33" s="179"/>
      <c r="E33" s="179"/>
      <c r="F33" s="179">
        <v>2438</v>
      </c>
      <c r="G33" s="179">
        <v>49555</v>
      </c>
      <c r="H33" s="179">
        <v>477</v>
      </c>
      <c r="I33" s="179"/>
      <c r="J33" s="179">
        <v>1219</v>
      </c>
      <c r="K33" s="179"/>
      <c r="L33" s="179"/>
      <c r="M33" s="179"/>
      <c r="N33" s="179"/>
      <c r="O33" s="179"/>
      <c r="P33" s="179"/>
      <c r="Q33" s="179"/>
      <c r="R33" s="179"/>
      <c r="S33" s="234">
        <v>53689</v>
      </c>
    </row>
    <row r="34" spans="1:19" ht="12.75">
      <c r="A34" s="214" t="s">
        <v>225</v>
      </c>
      <c r="B34" s="215" t="s">
        <v>226</v>
      </c>
      <c r="G34" s="97">
        <v>25546</v>
      </c>
      <c r="H34" s="97">
        <v>3657</v>
      </c>
      <c r="I34" s="97">
        <v>9699</v>
      </c>
      <c r="J34" s="97">
        <v>5459</v>
      </c>
      <c r="Q34" s="97">
        <v>4293</v>
      </c>
      <c r="S34" s="233">
        <v>48654</v>
      </c>
    </row>
    <row r="35" spans="1:19" ht="12.75">
      <c r="A35" s="216" t="s">
        <v>227</v>
      </c>
      <c r="B35" s="217" t="s">
        <v>228</v>
      </c>
      <c r="C35" s="179"/>
      <c r="D35" s="179"/>
      <c r="E35" s="179"/>
      <c r="F35" s="179">
        <v>371</v>
      </c>
      <c r="G35" s="179">
        <v>212</v>
      </c>
      <c r="H35" s="179">
        <v>3498</v>
      </c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234">
        <v>4081</v>
      </c>
    </row>
    <row r="36" spans="1:19" ht="12.75">
      <c r="A36" s="214" t="s">
        <v>229</v>
      </c>
      <c r="B36" s="215" t="s">
        <v>230</v>
      </c>
      <c r="G36" s="97">
        <v>2332</v>
      </c>
      <c r="P36" s="97">
        <v>5194</v>
      </c>
      <c r="Q36" s="97">
        <v>477</v>
      </c>
      <c r="S36" s="233">
        <v>8003</v>
      </c>
    </row>
    <row r="37" spans="1:19" ht="12.75">
      <c r="A37" s="216" t="s">
        <v>231</v>
      </c>
      <c r="B37" s="217" t="s">
        <v>232</v>
      </c>
      <c r="C37" s="179"/>
      <c r="D37" s="179"/>
      <c r="E37" s="179"/>
      <c r="F37" s="179">
        <v>8533</v>
      </c>
      <c r="G37" s="179">
        <v>66303</v>
      </c>
      <c r="H37" s="179">
        <v>10971</v>
      </c>
      <c r="I37" s="179"/>
      <c r="J37" s="179"/>
      <c r="K37" s="179"/>
      <c r="L37" s="179"/>
      <c r="M37" s="179"/>
      <c r="N37" s="179">
        <v>1219</v>
      </c>
      <c r="O37" s="179"/>
      <c r="P37" s="179">
        <v>81461</v>
      </c>
      <c r="Q37" s="179"/>
      <c r="R37" s="179"/>
      <c r="S37" s="234">
        <v>168487</v>
      </c>
    </row>
    <row r="38" spans="1:19" ht="12.75">
      <c r="A38" s="214" t="s">
        <v>233</v>
      </c>
      <c r="B38" s="215" t="s">
        <v>234</v>
      </c>
      <c r="D38" s="97">
        <v>689</v>
      </c>
      <c r="G38" s="97">
        <v>6095</v>
      </c>
      <c r="H38" s="97">
        <v>20882</v>
      </c>
      <c r="J38" s="97">
        <v>3286</v>
      </c>
      <c r="N38" s="97">
        <v>1855</v>
      </c>
      <c r="Q38" s="97">
        <v>17808</v>
      </c>
      <c r="S38" s="233">
        <v>50615</v>
      </c>
    </row>
    <row r="39" spans="1:19" ht="12.75">
      <c r="A39" s="216" t="s">
        <v>235</v>
      </c>
      <c r="B39" s="217" t="s">
        <v>236</v>
      </c>
      <c r="C39" s="179"/>
      <c r="D39" s="179"/>
      <c r="E39" s="179"/>
      <c r="F39" s="179">
        <v>3445</v>
      </c>
      <c r="G39" s="179">
        <v>28408</v>
      </c>
      <c r="H39" s="179">
        <v>24804</v>
      </c>
      <c r="I39" s="179"/>
      <c r="J39" s="179"/>
      <c r="K39" s="179"/>
      <c r="L39" s="179"/>
      <c r="M39" s="179"/>
      <c r="N39" s="179">
        <v>1166</v>
      </c>
      <c r="O39" s="179"/>
      <c r="P39" s="179"/>
      <c r="Q39" s="179"/>
      <c r="R39" s="179"/>
      <c r="S39" s="234">
        <v>57823</v>
      </c>
    </row>
    <row r="40" spans="1:19" ht="12.75">
      <c r="A40" s="214" t="s">
        <v>237</v>
      </c>
      <c r="B40" s="215" t="s">
        <v>238</v>
      </c>
      <c r="G40" s="97">
        <v>1007</v>
      </c>
      <c r="S40" s="233">
        <v>1007</v>
      </c>
    </row>
    <row r="41" spans="1:19" ht="12.75">
      <c r="A41" s="216" t="s">
        <v>239</v>
      </c>
      <c r="B41" s="217" t="s">
        <v>240</v>
      </c>
      <c r="C41" s="179"/>
      <c r="D41" s="179"/>
      <c r="E41" s="179"/>
      <c r="F41" s="179"/>
      <c r="G41" s="179">
        <v>67204</v>
      </c>
      <c r="H41" s="179">
        <v>14204</v>
      </c>
      <c r="I41" s="179"/>
      <c r="J41" s="179">
        <v>10494</v>
      </c>
      <c r="K41" s="179"/>
      <c r="L41" s="179"/>
      <c r="M41" s="179">
        <v>1961</v>
      </c>
      <c r="N41" s="179">
        <v>1484</v>
      </c>
      <c r="O41" s="179">
        <v>13144</v>
      </c>
      <c r="P41" s="179"/>
      <c r="Q41" s="179">
        <v>11448</v>
      </c>
      <c r="R41" s="179"/>
      <c r="S41" s="234">
        <v>119939</v>
      </c>
    </row>
    <row r="42" spans="1:19" ht="12.75">
      <c r="A42" s="214" t="s">
        <v>241</v>
      </c>
      <c r="B42" s="215" t="s">
        <v>242</v>
      </c>
      <c r="F42" s="97">
        <v>1060</v>
      </c>
      <c r="G42" s="97">
        <v>795</v>
      </c>
      <c r="H42" s="97">
        <v>159</v>
      </c>
      <c r="I42" s="97">
        <v>265</v>
      </c>
      <c r="M42" s="97">
        <v>1696</v>
      </c>
      <c r="S42" s="233">
        <v>3975</v>
      </c>
    </row>
    <row r="43" spans="1:19" ht="12.75">
      <c r="A43" s="216" t="s">
        <v>243</v>
      </c>
      <c r="B43" s="217" t="s">
        <v>244</v>
      </c>
      <c r="C43" s="179"/>
      <c r="D43" s="179"/>
      <c r="E43" s="179"/>
      <c r="F43" s="179"/>
      <c r="G43" s="179"/>
      <c r="H43" s="179"/>
      <c r="I43" s="179">
        <v>1325</v>
      </c>
      <c r="J43" s="179"/>
      <c r="K43" s="179"/>
      <c r="L43" s="179"/>
      <c r="M43" s="179"/>
      <c r="N43" s="179"/>
      <c r="O43" s="179"/>
      <c r="P43" s="179"/>
      <c r="Q43" s="179"/>
      <c r="R43" s="179"/>
      <c r="S43" s="234">
        <v>1325</v>
      </c>
    </row>
    <row r="44" spans="1:19" ht="12.75">
      <c r="A44" s="214" t="s">
        <v>245</v>
      </c>
      <c r="B44" s="215" t="s">
        <v>246</v>
      </c>
      <c r="F44" s="97">
        <v>2120</v>
      </c>
      <c r="G44" s="97">
        <v>5830</v>
      </c>
      <c r="H44" s="97">
        <v>6148</v>
      </c>
      <c r="M44" s="97">
        <v>2703</v>
      </c>
      <c r="N44" s="97">
        <v>1378</v>
      </c>
      <c r="P44" s="97">
        <v>3021</v>
      </c>
      <c r="S44" s="233">
        <v>21200</v>
      </c>
    </row>
    <row r="45" spans="1:19" ht="12.75">
      <c r="A45" s="216" t="s">
        <v>247</v>
      </c>
      <c r="B45" s="217" t="s">
        <v>248</v>
      </c>
      <c r="C45" s="179"/>
      <c r="D45" s="179"/>
      <c r="E45" s="179"/>
      <c r="F45" s="179"/>
      <c r="G45" s="179">
        <v>15741</v>
      </c>
      <c r="H45" s="179">
        <v>3498</v>
      </c>
      <c r="I45" s="179">
        <v>5936</v>
      </c>
      <c r="J45" s="179"/>
      <c r="K45" s="179"/>
      <c r="L45" s="179"/>
      <c r="M45" s="179"/>
      <c r="N45" s="179"/>
      <c r="O45" s="179"/>
      <c r="P45" s="179">
        <v>6413</v>
      </c>
      <c r="Q45" s="179">
        <v>5406</v>
      </c>
      <c r="R45" s="179"/>
      <c r="S45" s="234">
        <v>36994</v>
      </c>
    </row>
    <row r="46" spans="1:19" ht="12.75">
      <c r="A46" s="214" t="s">
        <v>249</v>
      </c>
      <c r="B46" s="215" t="s">
        <v>250</v>
      </c>
      <c r="H46" s="97">
        <v>636</v>
      </c>
      <c r="S46" s="233">
        <v>636</v>
      </c>
    </row>
    <row r="47" spans="1:19" ht="12.75">
      <c r="A47" s="216" t="s">
        <v>251</v>
      </c>
      <c r="B47" s="217" t="s">
        <v>252</v>
      </c>
      <c r="C47" s="179"/>
      <c r="D47" s="179"/>
      <c r="E47" s="179"/>
      <c r="F47" s="179"/>
      <c r="G47" s="179">
        <v>265</v>
      </c>
      <c r="H47" s="179">
        <v>24486</v>
      </c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234">
        <v>24751</v>
      </c>
    </row>
    <row r="48" spans="1:19" ht="12.75">
      <c r="A48" s="214" t="s">
        <v>253</v>
      </c>
      <c r="B48" s="215" t="s">
        <v>254</v>
      </c>
      <c r="F48" s="97">
        <v>6625</v>
      </c>
      <c r="G48" s="97">
        <v>1272</v>
      </c>
      <c r="H48" s="97">
        <v>1537</v>
      </c>
      <c r="I48" s="97">
        <v>8427</v>
      </c>
      <c r="J48" s="97">
        <v>3339</v>
      </c>
      <c r="M48" s="97">
        <v>2014</v>
      </c>
      <c r="N48" s="97">
        <v>1537</v>
      </c>
      <c r="S48" s="233">
        <v>24751</v>
      </c>
    </row>
    <row r="49" spans="1:19" ht="12.75">
      <c r="A49" s="216" t="s">
        <v>255</v>
      </c>
      <c r="B49" s="217" t="s">
        <v>256</v>
      </c>
      <c r="C49" s="179"/>
      <c r="D49" s="179"/>
      <c r="E49" s="179"/>
      <c r="F49" s="179">
        <v>6731</v>
      </c>
      <c r="G49" s="179">
        <v>78493</v>
      </c>
      <c r="H49" s="179">
        <v>12932</v>
      </c>
      <c r="I49" s="179">
        <v>10176</v>
      </c>
      <c r="J49" s="179">
        <v>2014</v>
      </c>
      <c r="K49" s="179"/>
      <c r="L49" s="179"/>
      <c r="M49" s="179">
        <v>3445</v>
      </c>
      <c r="N49" s="179"/>
      <c r="O49" s="179"/>
      <c r="P49" s="179"/>
      <c r="Q49" s="179">
        <v>6996</v>
      </c>
      <c r="R49" s="179"/>
      <c r="S49" s="234">
        <v>120787</v>
      </c>
    </row>
    <row r="50" spans="1:19" ht="13.5" thickBot="1">
      <c r="A50" s="235"/>
      <c r="B50" s="236" t="s">
        <v>257</v>
      </c>
      <c r="C50" s="237">
        <v>62805</v>
      </c>
      <c r="D50" s="237">
        <v>734739</v>
      </c>
      <c r="E50" s="237">
        <v>78705</v>
      </c>
      <c r="F50" s="237">
        <v>8289518</v>
      </c>
      <c r="G50" s="237">
        <v>18692464</v>
      </c>
      <c r="H50" s="237">
        <v>16777574</v>
      </c>
      <c r="I50" s="237">
        <v>11266104</v>
      </c>
      <c r="J50" s="237">
        <v>7953021</v>
      </c>
      <c r="K50" s="237">
        <v>490303</v>
      </c>
      <c r="L50" s="237">
        <v>1264209</v>
      </c>
      <c r="M50" s="237">
        <v>13217829</v>
      </c>
      <c r="N50" s="237">
        <v>1605052</v>
      </c>
      <c r="O50" s="237">
        <v>3186254</v>
      </c>
      <c r="P50" s="237">
        <v>4836356</v>
      </c>
      <c r="Q50" s="237">
        <v>25116541</v>
      </c>
      <c r="R50" s="237">
        <v>123543</v>
      </c>
      <c r="S50" s="238">
        <v>113653412</v>
      </c>
    </row>
    <row r="51" spans="1:19" ht="13.5" thickTop="1">
      <c r="A51" s="239"/>
      <c r="B51" s="240" t="s">
        <v>112</v>
      </c>
      <c r="C51" s="241">
        <v>62805</v>
      </c>
      <c r="D51" s="241">
        <v>746982</v>
      </c>
      <c r="E51" s="241">
        <v>78705</v>
      </c>
      <c r="F51" s="241">
        <v>8642339</v>
      </c>
      <c r="G51" s="241">
        <v>20941784</v>
      </c>
      <c r="H51" s="241">
        <v>17107499</v>
      </c>
      <c r="I51" s="241">
        <v>12522151</v>
      </c>
      <c r="J51" s="241">
        <v>8106085</v>
      </c>
      <c r="K51" s="241">
        <v>490674</v>
      </c>
      <c r="L51" s="241">
        <v>1265004</v>
      </c>
      <c r="M51" s="241">
        <v>13424423</v>
      </c>
      <c r="N51" s="241">
        <v>1619150</v>
      </c>
      <c r="O51" s="241">
        <v>3201465</v>
      </c>
      <c r="P51" s="241">
        <v>5154939</v>
      </c>
      <c r="Q51" s="241">
        <v>25189893</v>
      </c>
      <c r="R51" s="241">
        <v>123543</v>
      </c>
      <c r="S51" s="242">
        <v>118635836</v>
      </c>
    </row>
  </sheetData>
  <mergeCells count="6">
    <mergeCell ref="M2:P2"/>
    <mergeCell ref="S2:S3"/>
    <mergeCell ref="A2:B3"/>
    <mergeCell ref="C2:D2"/>
    <mergeCell ref="F2:G2"/>
    <mergeCell ref="I2:K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dcterms:created xsi:type="dcterms:W3CDTF">2008-03-24T09:13:39Z</dcterms:created>
  <dcterms:modified xsi:type="dcterms:W3CDTF">2008-03-30T16:28:59Z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